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ersonal\darkmod_svn\bug_detection\overrides\"/>
    </mc:Choice>
  </mc:AlternateContent>
  <xr:revisionPtr revIDLastSave="0" documentId="13_ncr:1_{974E4995-42B5-4A57-8296-680D1AB6D628}" xr6:coauthVersionLast="47" xr6:coauthVersionMax="47" xr10:uidLastSave="{00000000-0000-0000-0000-000000000000}"/>
  <bookViews>
    <workbookView xWindow="-108" yWindow="-108" windowWidth="23256" windowHeight="13176" xr2:uid="{862BAB6E-7FAF-4007-B7EE-BDB292C30AD0}"/>
  </bookViews>
  <sheets>
    <sheet name="Table" sheetId="2" r:id="rId1"/>
    <sheet name="By type" sheetId="3" r:id="rId2"/>
    <sheet name="By file" sheetId="4" r:id="rId3"/>
    <sheet name="Settings" sheetId="6" r:id="rId4"/>
    <sheet name="internal" sheetId="5" r:id="rId5"/>
  </sheets>
  <definedNames>
    <definedName name="relevance">internal!$C$6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47" i="2" l="1"/>
  <c r="G340" i="2"/>
  <c r="G341" i="2"/>
  <c r="G342" i="2"/>
  <c r="G343" i="2"/>
  <c r="G344" i="2"/>
  <c r="G345" i="2"/>
  <c r="G346" i="2"/>
  <c r="G339" i="2"/>
  <c r="H146" i="2"/>
  <c r="H145" i="2"/>
  <c r="H144" i="2"/>
  <c r="H143" i="2"/>
  <c r="G336" i="2"/>
  <c r="C6" i="5"/>
  <c r="H101" i="2" s="1"/>
  <c r="H278" i="2" l="1"/>
  <c r="H193" i="2"/>
  <c r="H321" i="2"/>
  <c r="H257" i="2"/>
  <c r="H172" i="2"/>
  <c r="H316" i="2"/>
  <c r="H236" i="2"/>
  <c r="H150" i="2"/>
  <c r="H300" i="2"/>
  <c r="H214" i="2"/>
  <c r="H125" i="2"/>
  <c r="H93" i="2"/>
  <c r="H294" i="2"/>
  <c r="H273" i="2"/>
  <c r="H252" i="2"/>
  <c r="H230" i="2"/>
  <c r="H209" i="2"/>
  <c r="H188" i="2"/>
  <c r="H166" i="2"/>
  <c r="H117" i="2"/>
  <c r="H85" i="2"/>
  <c r="H332" i="2"/>
  <c r="H310" i="2"/>
  <c r="H289" i="2"/>
  <c r="H268" i="2"/>
  <c r="H246" i="2"/>
  <c r="H225" i="2"/>
  <c r="H204" i="2"/>
  <c r="H182" i="2"/>
  <c r="H161" i="2"/>
  <c r="H140" i="2"/>
  <c r="H109" i="2"/>
  <c r="H326" i="2"/>
  <c r="H305" i="2"/>
  <c r="H284" i="2"/>
  <c r="H262" i="2"/>
  <c r="H241" i="2"/>
  <c r="H220" i="2"/>
  <c r="H198" i="2"/>
  <c r="H177" i="2"/>
  <c r="H156" i="2"/>
  <c r="H133" i="2"/>
  <c r="H2" i="2"/>
  <c r="H6" i="2"/>
  <c r="H10" i="2"/>
  <c r="H14" i="2"/>
  <c r="H18" i="2"/>
  <c r="H22" i="2"/>
  <c r="H26" i="2"/>
  <c r="H30" i="2"/>
  <c r="H34" i="2"/>
  <c r="H38" i="2"/>
  <c r="H42" i="2"/>
  <c r="H46" i="2"/>
  <c r="H50" i="2"/>
  <c r="H54" i="2"/>
  <c r="H58" i="2"/>
  <c r="H62" i="2"/>
  <c r="H66" i="2"/>
  <c r="H70" i="2"/>
  <c r="H74" i="2"/>
  <c r="H78" i="2"/>
  <c r="H82" i="2"/>
  <c r="H86" i="2"/>
  <c r="H90" i="2"/>
  <c r="H94" i="2"/>
  <c r="H98" i="2"/>
  <c r="H102" i="2"/>
  <c r="H106" i="2"/>
  <c r="H110" i="2"/>
  <c r="H114" i="2"/>
  <c r="H118" i="2"/>
  <c r="H122" i="2"/>
  <c r="H126" i="2"/>
  <c r="H130" i="2"/>
  <c r="H134" i="2"/>
  <c r="H3" i="2"/>
  <c r="H7" i="2"/>
  <c r="H11" i="2"/>
  <c r="H15" i="2"/>
  <c r="H19" i="2"/>
  <c r="H23" i="2"/>
  <c r="H27" i="2"/>
  <c r="H31" i="2"/>
  <c r="H35" i="2"/>
  <c r="H39" i="2"/>
  <c r="H43" i="2"/>
  <c r="H47" i="2"/>
  <c r="H51" i="2"/>
  <c r="H55" i="2"/>
  <c r="H59" i="2"/>
  <c r="H63" i="2"/>
  <c r="H67" i="2"/>
  <c r="H71" i="2"/>
  <c r="H75" i="2"/>
  <c r="H79" i="2"/>
  <c r="H83" i="2"/>
  <c r="H87" i="2"/>
  <c r="H91" i="2"/>
  <c r="H95" i="2"/>
  <c r="H99" i="2"/>
  <c r="H103" i="2"/>
  <c r="H107" i="2"/>
  <c r="H111" i="2"/>
  <c r="H115" i="2"/>
  <c r="H119" i="2"/>
  <c r="H123" i="2"/>
  <c r="H127" i="2"/>
  <c r="H131" i="2"/>
  <c r="H135" i="2"/>
  <c r="H139" i="2"/>
  <c r="H147" i="2"/>
  <c r="H151" i="2"/>
  <c r="H155" i="2"/>
  <c r="H159" i="2"/>
  <c r="H163" i="2"/>
  <c r="H167" i="2"/>
  <c r="H171" i="2"/>
  <c r="H175" i="2"/>
  <c r="H179" i="2"/>
  <c r="H183" i="2"/>
  <c r="H187" i="2"/>
  <c r="H191" i="2"/>
  <c r="H195" i="2"/>
  <c r="H199" i="2"/>
  <c r="H203" i="2"/>
  <c r="H207" i="2"/>
  <c r="H211" i="2"/>
  <c r="H215" i="2"/>
  <c r="H219" i="2"/>
  <c r="H223" i="2"/>
  <c r="H227" i="2"/>
  <c r="H231" i="2"/>
  <c r="H235" i="2"/>
  <c r="H239" i="2"/>
  <c r="H243" i="2"/>
  <c r="H247" i="2"/>
  <c r="H251" i="2"/>
  <c r="H255" i="2"/>
  <c r="H259" i="2"/>
  <c r="H263" i="2"/>
  <c r="H267" i="2"/>
  <c r="H271" i="2"/>
  <c r="H275" i="2"/>
  <c r="H279" i="2"/>
  <c r="H283" i="2"/>
  <c r="H287" i="2"/>
  <c r="H291" i="2"/>
  <c r="H295" i="2"/>
  <c r="H299" i="2"/>
  <c r="H303" i="2"/>
  <c r="H307" i="2"/>
  <c r="H311" i="2"/>
  <c r="H315" i="2"/>
  <c r="H319" i="2"/>
  <c r="H323" i="2"/>
  <c r="H327" i="2"/>
  <c r="H331" i="2"/>
  <c r="H335" i="2"/>
  <c r="H4" i="2"/>
  <c r="H330" i="2"/>
  <c r="H325" i="2"/>
  <c r="H320" i="2"/>
  <c r="H314" i="2"/>
  <c r="H309" i="2"/>
  <c r="H304" i="2"/>
  <c r="H298" i="2"/>
  <c r="H293" i="2"/>
  <c r="H288" i="2"/>
  <c r="H282" i="2"/>
  <c r="H277" i="2"/>
  <c r="H272" i="2"/>
  <c r="H266" i="2"/>
  <c r="H261" i="2"/>
  <c r="H256" i="2"/>
  <c r="H250" i="2"/>
  <c r="H245" i="2"/>
  <c r="H240" i="2"/>
  <c r="H234" i="2"/>
  <c r="H229" i="2"/>
  <c r="H224" i="2"/>
  <c r="H218" i="2"/>
  <c r="H213" i="2"/>
  <c r="H208" i="2"/>
  <c r="H202" i="2"/>
  <c r="H197" i="2"/>
  <c r="H192" i="2"/>
  <c r="H186" i="2"/>
  <c r="H181" i="2"/>
  <c r="H176" i="2"/>
  <c r="H170" i="2"/>
  <c r="H165" i="2"/>
  <c r="H160" i="2"/>
  <c r="H154" i="2"/>
  <c r="H149" i="2"/>
  <c r="H138" i="2"/>
  <c r="H132" i="2"/>
  <c r="H124" i="2"/>
  <c r="H116" i="2"/>
  <c r="H108" i="2"/>
  <c r="H100" i="2"/>
  <c r="H92" i="2"/>
  <c r="H84" i="2"/>
  <c r="H76" i="2"/>
  <c r="H68" i="2"/>
  <c r="H60" i="2"/>
  <c r="H52" i="2"/>
  <c r="H44" i="2"/>
  <c r="H36" i="2"/>
  <c r="H28" i="2"/>
  <c r="H20" i="2"/>
  <c r="H12" i="2"/>
  <c r="H334" i="2"/>
  <c r="H329" i="2"/>
  <c r="H324" i="2"/>
  <c r="H318" i="2"/>
  <c r="H313" i="2"/>
  <c r="H308" i="2"/>
  <c r="H302" i="2"/>
  <c r="H297" i="2"/>
  <c r="H292" i="2"/>
  <c r="H286" i="2"/>
  <c r="H281" i="2"/>
  <c r="H276" i="2"/>
  <c r="H270" i="2"/>
  <c r="H265" i="2"/>
  <c r="H260" i="2"/>
  <c r="H254" i="2"/>
  <c r="H249" i="2"/>
  <c r="H244" i="2"/>
  <c r="H238" i="2"/>
  <c r="H233" i="2"/>
  <c r="H228" i="2"/>
  <c r="H222" i="2"/>
  <c r="H217" i="2"/>
  <c r="H212" i="2"/>
  <c r="H206" i="2"/>
  <c r="H201" i="2"/>
  <c r="H196" i="2"/>
  <c r="H190" i="2"/>
  <c r="H185" i="2"/>
  <c r="H180" i="2"/>
  <c r="H174" i="2"/>
  <c r="H169" i="2"/>
  <c r="H164" i="2"/>
  <c r="H158" i="2"/>
  <c r="H153" i="2"/>
  <c r="H148" i="2"/>
  <c r="H142" i="2"/>
  <c r="H137" i="2"/>
  <c r="H129" i="2"/>
  <c r="H121" i="2"/>
  <c r="H113" i="2"/>
  <c r="H105" i="2"/>
  <c r="H97" i="2"/>
  <c r="H89" i="2"/>
  <c r="H81" i="2"/>
  <c r="H73" i="2"/>
  <c r="H65" i="2"/>
  <c r="H57" i="2"/>
  <c r="H49" i="2"/>
  <c r="H41" i="2"/>
  <c r="H33" i="2"/>
  <c r="H25" i="2"/>
  <c r="H17" i="2"/>
  <c r="H9" i="2"/>
  <c r="H333" i="2"/>
  <c r="H328" i="2"/>
  <c r="H322" i="2"/>
  <c r="H317" i="2"/>
  <c r="H312" i="2"/>
  <c r="H306" i="2"/>
  <c r="H301" i="2"/>
  <c r="H296" i="2"/>
  <c r="H290" i="2"/>
  <c r="H285" i="2"/>
  <c r="H280" i="2"/>
  <c r="H274" i="2"/>
  <c r="H269" i="2"/>
  <c r="H264" i="2"/>
  <c r="H258" i="2"/>
  <c r="H253" i="2"/>
  <c r="H248" i="2"/>
  <c r="H242" i="2"/>
  <c r="H237" i="2"/>
  <c r="H232" i="2"/>
  <c r="H226" i="2"/>
  <c r="H221" i="2"/>
  <c r="H216" i="2"/>
  <c r="H210" i="2"/>
  <c r="H205" i="2"/>
  <c r="H200" i="2"/>
  <c r="H194" i="2"/>
  <c r="H189" i="2"/>
  <c r="H184" i="2"/>
  <c r="H178" i="2"/>
  <c r="H173" i="2"/>
  <c r="H168" i="2"/>
  <c r="H162" i="2"/>
  <c r="H157" i="2"/>
  <c r="H152" i="2"/>
  <c r="H141" i="2"/>
  <c r="H136" i="2"/>
  <c r="H128" i="2"/>
  <c r="H120" i="2"/>
  <c r="H112" i="2"/>
  <c r="H104" i="2"/>
  <c r="H96" i="2"/>
  <c r="H88" i="2"/>
  <c r="H80" i="2"/>
  <c r="H72" i="2"/>
  <c r="H64" i="2"/>
  <c r="H56" i="2"/>
  <c r="H48" i="2"/>
  <c r="H40" i="2"/>
  <c r="H32" i="2"/>
  <c r="H24" i="2"/>
  <c r="H16" i="2"/>
  <c r="H8" i="2"/>
  <c r="H77" i="2"/>
  <c r="H69" i="2"/>
  <c r="H61" i="2"/>
  <c r="H53" i="2"/>
  <c r="H45" i="2"/>
  <c r="H37" i="2"/>
  <c r="H29" i="2"/>
  <c r="H21" i="2"/>
  <c r="H13" i="2"/>
  <c r="H5" i="2"/>
  <c r="A4" i="3" l="1"/>
  <c r="C6" i="6" s="1"/>
  <c r="A8" i="3"/>
  <c r="C9" i="6" s="1"/>
  <c r="A189" i="3"/>
  <c r="A185" i="3"/>
  <c r="A181" i="3"/>
  <c r="A177" i="3"/>
  <c r="A173" i="3"/>
  <c r="A169" i="3"/>
  <c r="A162" i="3"/>
  <c r="A155" i="3"/>
  <c r="A151" i="3"/>
  <c r="A147" i="3"/>
  <c r="A143" i="3"/>
  <c r="A139" i="3"/>
  <c r="A135" i="3"/>
  <c r="A131" i="3"/>
  <c r="A127" i="3"/>
  <c r="A123" i="3"/>
  <c r="A116" i="3"/>
  <c r="A112" i="3"/>
  <c r="A108" i="3"/>
  <c r="A104" i="3"/>
  <c r="A100" i="3"/>
  <c r="A96" i="3"/>
  <c r="A92" i="3"/>
  <c r="A88" i="3"/>
  <c r="A84" i="3"/>
  <c r="A80" i="3"/>
  <c r="A76" i="3"/>
  <c r="A59" i="3"/>
  <c r="A55" i="3"/>
  <c r="A51" i="3"/>
  <c r="A46" i="3"/>
  <c r="A73" i="3"/>
  <c r="A69" i="3"/>
  <c r="A65" i="3"/>
  <c r="A48" i="3"/>
  <c r="A40" i="3"/>
  <c r="A18" i="3"/>
  <c r="A13" i="3"/>
  <c r="A17" i="3"/>
  <c r="A24" i="3"/>
  <c r="A28" i="3"/>
  <c r="A32" i="3"/>
  <c r="A54" i="3"/>
  <c r="A45" i="3"/>
  <c r="A72" i="3"/>
  <c r="A43" i="3"/>
  <c r="A19" i="3"/>
  <c r="A21" i="3"/>
  <c r="A25" i="3"/>
  <c r="A33" i="3"/>
  <c r="A178" i="3"/>
  <c r="A166" i="3"/>
  <c r="A148" i="3"/>
  <c r="A136" i="3"/>
  <c r="A124" i="3"/>
  <c r="A109" i="3"/>
  <c r="A97" i="3"/>
  <c r="A85" i="3"/>
  <c r="A60" i="3"/>
  <c r="A47" i="3"/>
  <c r="A66" i="3"/>
  <c r="A37" i="3"/>
  <c r="A27" i="3"/>
  <c r="A5" i="3"/>
  <c r="C5" i="6" s="1"/>
  <c r="A192" i="3"/>
  <c r="A188" i="3"/>
  <c r="A184" i="3"/>
  <c r="A180" i="3"/>
  <c r="A176" i="3"/>
  <c r="A172" i="3"/>
  <c r="A168" i="3"/>
  <c r="A161" i="3"/>
  <c r="A154" i="3"/>
  <c r="A150" i="3"/>
  <c r="A146" i="3"/>
  <c r="A142" i="3"/>
  <c r="A138" i="3"/>
  <c r="A134" i="3"/>
  <c r="A130" i="3"/>
  <c r="A126" i="3"/>
  <c r="A119" i="3"/>
  <c r="A115" i="3"/>
  <c r="A111" i="3"/>
  <c r="A107" i="3"/>
  <c r="A103" i="3"/>
  <c r="A99" i="3"/>
  <c r="A95" i="3"/>
  <c r="A91" i="3"/>
  <c r="A87" i="3"/>
  <c r="A83" i="3"/>
  <c r="A79" i="3"/>
  <c r="A75" i="3"/>
  <c r="A58" i="3"/>
  <c r="A50" i="3"/>
  <c r="A68" i="3"/>
  <c r="A64" i="3"/>
  <c r="A39" i="3"/>
  <c r="A14" i="3"/>
  <c r="A29" i="3"/>
  <c r="A186" i="3"/>
  <c r="A170" i="3"/>
  <c r="A152" i="3"/>
  <c r="A140" i="3"/>
  <c r="A128" i="3"/>
  <c r="A117" i="3"/>
  <c r="A101" i="3"/>
  <c r="A89" i="3"/>
  <c r="A77" i="3"/>
  <c r="A52" i="3"/>
  <c r="A70" i="3"/>
  <c r="A41" i="3"/>
  <c r="A16" i="3"/>
  <c r="A31" i="3"/>
  <c r="A6" i="3"/>
  <c r="C8" i="6" s="1"/>
  <c r="A191" i="3"/>
  <c r="A187" i="3"/>
  <c r="A183" i="3"/>
  <c r="A179" i="3"/>
  <c r="A175" i="3"/>
  <c r="A171" i="3"/>
  <c r="A167" i="3"/>
  <c r="A160" i="3"/>
  <c r="A153" i="3"/>
  <c r="A149" i="3"/>
  <c r="A145" i="3"/>
  <c r="A141" i="3"/>
  <c r="A137" i="3"/>
  <c r="A133" i="3"/>
  <c r="A129" i="3"/>
  <c r="A125" i="3"/>
  <c r="A118" i="3"/>
  <c r="A114" i="3"/>
  <c r="A110" i="3"/>
  <c r="A106" i="3"/>
  <c r="A102" i="3"/>
  <c r="A98" i="3"/>
  <c r="A94" i="3"/>
  <c r="A90" i="3"/>
  <c r="A86" i="3"/>
  <c r="A82" i="3"/>
  <c r="A78" i="3"/>
  <c r="A61" i="3"/>
  <c r="A57" i="3"/>
  <c r="A53" i="3"/>
  <c r="A49" i="3"/>
  <c r="A44" i="3"/>
  <c r="A71" i="3"/>
  <c r="A67" i="3"/>
  <c r="A63" i="3"/>
  <c r="A42" i="3"/>
  <c r="A38" i="3"/>
  <c r="A12" i="3"/>
  <c r="A15" i="3"/>
  <c r="A22" i="3"/>
  <c r="A26" i="3"/>
  <c r="A30" i="3"/>
  <c r="A7" i="3"/>
  <c r="C7" i="6" s="1"/>
  <c r="A190" i="3"/>
  <c r="A182" i="3"/>
  <c r="A174" i="3"/>
  <c r="A159" i="3"/>
  <c r="A144" i="3"/>
  <c r="A132" i="3"/>
  <c r="A113" i="3"/>
  <c r="A105" i="3"/>
  <c r="A93" i="3"/>
  <c r="A81" i="3"/>
  <c r="A56" i="3"/>
  <c r="A74" i="3"/>
  <c r="A62" i="3"/>
  <c r="A20" i="3"/>
  <c r="A23" i="3"/>
  <c r="A84" i="4"/>
  <c r="A68" i="4"/>
  <c r="A117" i="4"/>
  <c r="A5" i="4"/>
  <c r="A17" i="4"/>
  <c r="A52" i="4"/>
  <c r="A99" i="4"/>
  <c r="A51" i="4"/>
  <c r="A34" i="4"/>
  <c r="A107" i="4"/>
  <c r="A4" i="4"/>
  <c r="A119" i="4"/>
  <c r="A62" i="4"/>
  <c r="A28" i="4"/>
  <c r="A78" i="4"/>
  <c r="A153" i="4"/>
  <c r="A12" i="4"/>
  <c r="A20" i="4"/>
  <c r="A146" i="4"/>
  <c r="A140" i="4"/>
  <c r="A111" i="4"/>
  <c r="A66" i="4"/>
  <c r="A6" i="4"/>
  <c r="A124" i="4"/>
  <c r="A49" i="4"/>
  <c r="A86" i="4"/>
  <c r="A57" i="4"/>
  <c r="A31" i="4"/>
  <c r="A65" i="4"/>
  <c r="A25" i="4"/>
  <c r="A29" i="4"/>
  <c r="A131" i="4"/>
  <c r="A101" i="4"/>
  <c r="A22" i="4"/>
  <c r="A116" i="4"/>
  <c r="A54" i="4"/>
  <c r="A134" i="4"/>
  <c r="A130" i="4"/>
  <c r="A88" i="4"/>
  <c r="A15" i="4"/>
  <c r="A47" i="4"/>
  <c r="A7" i="4"/>
  <c r="A144" i="4"/>
  <c r="A121" i="4"/>
  <c r="A125" i="4"/>
  <c r="A115" i="4"/>
  <c r="A98" i="4"/>
  <c r="A64" i="4"/>
  <c r="A97" i="4"/>
  <c r="A109" i="4"/>
  <c r="A151" i="4"/>
  <c r="A83" i="4"/>
  <c r="A91" i="4"/>
  <c r="A43" i="4"/>
  <c r="A76" i="4"/>
  <c r="A112" i="4"/>
  <c r="A67" i="4"/>
  <c r="A147" i="4"/>
  <c r="A26" i="4"/>
  <c r="A128" i="4"/>
  <c r="A77" i="4"/>
  <c r="A72" i="4"/>
  <c r="A89" i="4"/>
  <c r="A127" i="4"/>
  <c r="A58" i="4"/>
  <c r="A137" i="4"/>
  <c r="A82" i="4"/>
  <c r="A24" i="4"/>
  <c r="A100" i="4"/>
  <c r="A126" i="4"/>
  <c r="A79" i="4"/>
  <c r="A74" i="4"/>
  <c r="A92" i="4"/>
  <c r="A70" i="4"/>
  <c r="A41" i="4"/>
  <c r="A21" i="4"/>
  <c r="A36" i="4"/>
  <c r="A27" i="4"/>
  <c r="A149" i="4"/>
  <c r="A129" i="4"/>
  <c r="A145" i="4"/>
  <c r="A94" i="4"/>
  <c r="A80" i="4"/>
  <c r="A11" i="4"/>
  <c r="A106" i="4"/>
  <c r="A46" i="4"/>
  <c r="A16" i="4"/>
  <c r="A120" i="4"/>
  <c r="A18" i="4"/>
  <c r="A105" i="4"/>
  <c r="A23" i="4"/>
  <c r="A73" i="4"/>
  <c r="A150" i="4"/>
  <c r="A35" i="4"/>
  <c r="A45" i="4"/>
  <c r="A139" i="4"/>
  <c r="A96" i="4"/>
  <c r="A55" i="4"/>
  <c r="A135" i="4"/>
  <c r="A69" i="4"/>
  <c r="A123" i="4"/>
  <c r="A19" i="4"/>
  <c r="A93" i="4"/>
  <c r="A32" i="4"/>
  <c r="A50" i="4"/>
  <c r="A141" i="4"/>
  <c r="A60" i="4"/>
  <c r="A118" i="4"/>
  <c r="A87" i="4"/>
  <c r="A136" i="4"/>
  <c r="A53" i="4"/>
  <c r="A114" i="4"/>
  <c r="A10" i="4"/>
  <c r="A95" i="4"/>
  <c r="A33" i="4"/>
  <c r="A30" i="4"/>
  <c r="A122" i="4"/>
  <c r="A113" i="4"/>
  <c r="A56" i="4"/>
  <c r="A71" i="4"/>
  <c r="A42" i="4"/>
  <c r="A59" i="4"/>
  <c r="A143" i="4"/>
  <c r="A48" i="4"/>
  <c r="A108" i="4"/>
  <c r="A14" i="4"/>
  <c r="A90" i="4"/>
  <c r="A37" i="4"/>
  <c r="A85" i="4"/>
  <c r="A138" i="4"/>
  <c r="A75" i="4"/>
  <c r="A152" i="4"/>
  <c r="A81" i="4"/>
  <c r="A133" i="4"/>
  <c r="A44" i="4"/>
  <c r="A110" i="4"/>
  <c r="A8" i="4"/>
  <c r="A63" i="4"/>
  <c r="H336" i="2"/>
  <c r="C4" i="6" s="1"/>
  <c r="A9" i="4"/>
  <c r="A142" i="4"/>
  <c r="A61" i="4"/>
  <c r="A13" i="4"/>
  <c r="A148" i="4"/>
  <c r="A132" i="4"/>
  <c r="A9" i="3" l="1"/>
  <c r="A156" i="3"/>
  <c r="A163" i="3"/>
  <c r="A193" i="3"/>
  <c r="A34" i="3"/>
  <c r="A120" i="3"/>
</calcChain>
</file>

<file path=xl/sharedStrings.xml><?xml version="1.0" encoding="utf-8"?>
<sst xmlns="http://schemas.openxmlformats.org/spreadsheetml/2006/main" count="2607" uniqueCount="413">
  <si>
    <t>particle</t>
  </si>
  <si>
    <t>material</t>
  </si>
  <si>
    <t>entityDef</t>
  </si>
  <si>
    <t>skin</t>
  </si>
  <si>
    <t>sound</t>
  </si>
  <si>
    <t>ac2</t>
  </si>
  <si>
    <t>ahouseoflockedsecrets</t>
  </si>
  <si>
    <t>alberic3</t>
  </si>
  <si>
    <t>away0</t>
  </si>
  <si>
    <t>bcd</t>
  </si>
  <si>
    <t>business3</t>
  </si>
  <si>
    <t>cauldron_v2_2</t>
  </si>
  <si>
    <t>ch1_eaton</t>
  </si>
  <si>
    <t>claw1_31</t>
  </si>
  <si>
    <t>exhumed</t>
  </si>
  <si>
    <t>fauchard1_1</t>
  </si>
  <si>
    <t>good</t>
  </si>
  <si>
    <t>hazard</t>
  </si>
  <si>
    <t>hhta</t>
  </si>
  <si>
    <t>innbiz</t>
  </si>
  <si>
    <t>iris</t>
  </si>
  <si>
    <t>nobleaffairs</t>
  </si>
  <si>
    <t>oldhabits1</t>
  </si>
  <si>
    <t>painterswife</t>
  </si>
  <si>
    <t>penny2_1</t>
  </si>
  <si>
    <t>penny3</t>
  </si>
  <si>
    <t>quinn</t>
  </si>
  <si>
    <t>returntothecity</t>
  </si>
  <si>
    <t>score_to_settle</t>
  </si>
  <si>
    <t>sirt</t>
  </si>
  <si>
    <t>snowed_inn</t>
  </si>
  <si>
    <t>talbot</t>
  </si>
  <si>
    <t>u2_flock</t>
  </si>
  <si>
    <t>ulysses_genesis</t>
  </si>
  <si>
    <t>vfat3</t>
  </si>
  <si>
    <t>volta1_3</t>
  </si>
  <si>
    <t>written</t>
  </si>
  <si>
    <t>ws1_north</t>
  </si>
  <si>
    <t>ws4_warrens</t>
  </si>
  <si>
    <t>particles/tobacco_smoke.prt</t>
  </si>
  <si>
    <t>materials/tdm_windows_bkd.mtr</t>
  </si>
  <si>
    <t>materials/tdm_lights.mtr</t>
  </si>
  <si>
    <t>materials/tdm_models_misc_doll.mtr</t>
  </si>
  <si>
    <t>materials/tdm_nature_leaves_autum.mtr</t>
  </si>
  <si>
    <t>materials/yan_textures.mtr</t>
  </si>
  <si>
    <t>def/tdm_moveable_doll.def</t>
  </si>
  <si>
    <t>skins/tdm_lights_chandelier_unlit_custom.skin</t>
  </si>
  <si>
    <t>materials/tdm_drain_cover.mtr</t>
  </si>
  <si>
    <t>materials/tdm_lights_windows.mtr</t>
  </si>
  <si>
    <t>materials/tdm_models_nature1.mtr</t>
  </si>
  <si>
    <t>materials/thief.mtr</t>
  </si>
  <si>
    <t>def/tdm_lod_nature1.def</t>
  </si>
  <si>
    <t>def/wreckers.def</t>
  </si>
  <si>
    <t>particles/tdm_smoke_gaslightout.prt</t>
  </si>
  <si>
    <t>particles/tdm_cauldron_steam.prt</t>
  </si>
  <si>
    <t>particles/tdm_ceiling_dust_falling.prt</t>
  </si>
  <si>
    <t>particles/tdm_chimney_smoke.prt</t>
  </si>
  <si>
    <t>particles/tdm_cookingpot_steam.prt</t>
  </si>
  <si>
    <t>particles/tdm_dry_ice.prt</t>
  </si>
  <si>
    <t>particles/tdm_fireflames_small_nosmoke.prt</t>
  </si>
  <si>
    <t>particles/tdm_floating_dust.prt</t>
  </si>
  <si>
    <t>particles/tdm_floating_moon_dust.prt</t>
  </si>
  <si>
    <t>materials/volta_character.mtr</t>
  </si>
  <si>
    <t>materials/volta_models.mtr</t>
  </si>
  <si>
    <t>materials/volta_objects.mtr</t>
  </si>
  <si>
    <t>materials/volta_water.mtr</t>
  </si>
  <si>
    <t>skins/tdm_characters.skin</t>
  </si>
  <si>
    <t>def/throwing_spear.def</t>
  </si>
  <si>
    <t>def/volta_wearables.def</t>
  </si>
  <si>
    <t>skins/torn_paintings.skin</t>
  </si>
  <si>
    <t>materials/water_sort.mtr</t>
  </si>
  <si>
    <t>materials/window.mtr</t>
  </si>
  <si>
    <t>particles/tdm_fog_overcast_sort.prt</t>
  </si>
  <si>
    <t>skins/volta_paintings.skin</t>
  </si>
  <si>
    <t>sound/tdm_sfx_tools_automaton.sndshd</t>
  </si>
  <si>
    <t>sound/urinate.sndshd</t>
  </si>
  <si>
    <t>materials/xray.mtr</t>
  </si>
  <si>
    <t>materials/xray_gui.mtr</t>
  </si>
  <si>
    <t>skins/xray_skins.skin</t>
  </si>
  <si>
    <t>particles/tdm_chimney_smoke_small.prt</t>
  </si>
  <si>
    <t>particles/tdm_water_bubble_splash.prt</t>
  </si>
  <si>
    <t>materials/tdm_windows_city.mtr</t>
  </si>
  <si>
    <t>particles/tdm_elemental_blue.prt</t>
  </si>
  <si>
    <t>materials/tdm_decals_tdm202.mtr</t>
  </si>
  <si>
    <t>materials/tdm_melan_carpet5.mtr</t>
  </si>
  <si>
    <t>particles/tdm_maps_gathers.prt</t>
  </si>
  <si>
    <t>materials/tdm_melan_metal.mtr</t>
  </si>
  <si>
    <t>materials/tdm_melan_rttc.mtr</t>
  </si>
  <si>
    <t>sound/tdm_rttc.sndshd</t>
  </si>
  <si>
    <t>materials/windows_springheel.mtr</t>
  </si>
  <si>
    <t>skins/sirt.skin</t>
  </si>
  <si>
    <t>materials/tdm_lights_kiss.mtr</t>
  </si>
  <si>
    <t>skins/tdm_lighting_models.skin</t>
  </si>
  <si>
    <t>sound/tdm_ai_steampunk_automaton.sndshd</t>
  </si>
  <si>
    <t>materials/vfat2.mtr</t>
  </si>
  <si>
    <t>materials/xray_glasses.mtr</t>
  </si>
  <si>
    <t>skins/welli_furniture.skin</t>
  </si>
  <si>
    <t>skins/tdm_steele_skins.skin</t>
  </si>
  <si>
    <t>materials/ws4.mtr</t>
  </si>
  <si>
    <t>particles/ws4.prt</t>
  </si>
  <si>
    <t>tobacco_smoke</t>
  </si>
  <si>
    <t>textures/darkmod/window/ornate/stained_azure_long_selflit</t>
  </si>
  <si>
    <t>textures/darkmod/window/ornate/round_spokes01_moonlit</t>
  </si>
  <si>
    <t>textures/darkmod/window/ornate/round_spokes01_unlit</t>
  </si>
  <si>
    <t>textures/darkmod/window/ornate/round_spokes01_brightlit</t>
  </si>
  <si>
    <t>lights/round_pearly_white</t>
  </si>
  <si>
    <t>dewdrop_doll</t>
  </si>
  <si>
    <t>bkd_autumn_leaf</t>
  </si>
  <si>
    <t>textures/darkmod/metal/detailed/panel_rivets_dirty</t>
  </si>
  <si>
    <t>textures/darkmod/metal/detailed/panel_rivets_dirty_moss</t>
  </si>
  <si>
    <t>textures/darkmod/metal/detailed/panel_rivets_dirty_white</t>
  </si>
  <si>
    <t>textures/darkmod/metal/detailed/panel_rivets_dirty_white_moss</t>
  </si>
  <si>
    <t>textures/darkmod/metal/detailed/panel_rivets_dirty02</t>
  </si>
  <si>
    <t>textures/darkmod/metal/detailed/tiling_1d/brown_plate_rivets</t>
  </si>
  <si>
    <t>textures/darkmod/metal/detailed/tiling_1d/brown_plate_rivets_moss</t>
  </si>
  <si>
    <t>textures/darkmod/stone/brick/halfbrick_trim</t>
  </si>
  <si>
    <t>textures/darkmod/stone/brick/halfbrick_trim_moss</t>
  </si>
  <si>
    <t>textures/darkmod/stone/cobblestones/sidewalk_concrete</t>
  </si>
  <si>
    <t>textures/darkmod/stone/cobblestones/sidewalk_concrete_moss</t>
  </si>
  <si>
    <t>textures/darkmod/metal/grate/girder_victorian</t>
  </si>
  <si>
    <t>textures/darkmod/metal/grate/girder_victorian_moss</t>
  </si>
  <si>
    <t>textures/darkmod/decals/vegetation/hanging_moss</t>
  </si>
  <si>
    <t>textures/darkmod/decals/vegetation/hanging_red_ivy</t>
  </si>
  <si>
    <t>textures/darkmod/decals/metal/beam</t>
  </si>
  <si>
    <t>textures/darkmod/decals/dirt/dirt_edges</t>
  </si>
  <si>
    <t>textures/darkmod/decals/dirt/dirt_pile</t>
  </si>
  <si>
    <t>textures/darkmod/decals/dirt/stain04</t>
  </si>
  <si>
    <t>textures/darkmod/decals/dirt/stain05</t>
  </si>
  <si>
    <t>textures/darkmod/decals/dirt/stainwallfade3</t>
  </si>
  <si>
    <t>textures/darkmod/decals/dirt/painting_wall_grime2</t>
  </si>
  <si>
    <t>textures/darkmod/decals/dirt/puddle</t>
  </si>
  <si>
    <t>textures/method/puddle_dry</t>
  </si>
  <si>
    <t>atdm:moveable_toy_doll</t>
  </si>
  <si>
    <t>chandelier_unlit</t>
  </si>
  <si>
    <t>textures/darkmod/decals/metal/drain_cover</t>
  </si>
  <si>
    <t>lights/tdm_roundtop_window_top</t>
  </si>
  <si>
    <t>lights/tdm_roundtop_window_bottom</t>
  </si>
  <si>
    <t>lights/tdm_stained_glass_clear</t>
  </si>
  <si>
    <t>tdm_hedge_round01</t>
  </si>
  <si>
    <t>tdm_hedge_round01_edges</t>
  </si>
  <si>
    <t>textures/darkmod/window/shutters_castle_metal</t>
  </si>
  <si>
    <t>textures/darkmod/window/shutters_crossband_metal_tiling_1d</t>
  </si>
  <si>
    <t>textures/darkmod/window/plain_dusty</t>
  </si>
  <si>
    <t>textures/darkmod/window/plain_dusty_square</t>
  </si>
  <si>
    <t>textures/darkmod/window/ornate/stained_rgb_loops</t>
  </si>
  <si>
    <t>textures/darkmod/window/ornate/stained_orient_smallstar</t>
  </si>
  <si>
    <t>textures/darkmod/window/ornate/stained_orient_bigstar</t>
  </si>
  <si>
    <t>atdm:hedge01_round_small</t>
  </si>
  <si>
    <t>atdm:hedge01_square_small</t>
  </si>
  <si>
    <t>atdm:hedge01_round</t>
  </si>
  <si>
    <t>atdm:hedge01_square</t>
  </si>
  <si>
    <t>atdm:hedge01_square_long</t>
  </si>
  <si>
    <t>atdm:hedge01_round_large</t>
  </si>
  <si>
    <t>atdm:hedge01_arch</t>
  </si>
  <si>
    <t>atdm:moveable_cutlass</t>
  </si>
  <si>
    <t>tdm_smoke_gaslightout</t>
  </si>
  <si>
    <t>tdm_cauldron_steam_small</t>
  </si>
  <si>
    <t>tdm_cauldron_steam</t>
  </si>
  <si>
    <t>tdm_ceiling_dust</t>
  </si>
  <si>
    <t>tdm_chimney_smoke</t>
  </si>
  <si>
    <t>tdm_chimney_smoke_medium</t>
  </si>
  <si>
    <t>tdm_chimney_smoke_small</t>
  </si>
  <si>
    <t>tdm_cookingpot_steam</t>
  </si>
  <si>
    <t>tdm_dry_ice</t>
  </si>
  <si>
    <t>tdm_fire_flames_small_nosmoke</t>
  </si>
  <si>
    <t>tdm_floating_dust</t>
  </si>
  <si>
    <t>tdm_floating_moon_dust</t>
  </si>
  <si>
    <t>tdm_floating_mood_dust_small</t>
  </si>
  <si>
    <t>textures/darkmod/volta/manbeast01</t>
  </si>
  <si>
    <t>textures/darkmod/volta/manbeast01_metal</t>
  </si>
  <si>
    <t>textures/darkmod/volta/manbeast01_noshadow</t>
  </si>
  <si>
    <t>textures/darkmod/volta/manbeast_head01</t>
  </si>
  <si>
    <t>textures/darkmod/volta/manbeast_hair01</t>
  </si>
  <si>
    <t>textures/darkmod/volta/volta_commoner_rotting</t>
  </si>
  <si>
    <t>textures/darkmod/volta/shoulders_rotting</t>
  </si>
  <si>
    <t>textures/darkmod/volta/head_rotting</t>
  </si>
  <si>
    <t>textures/darkmod/volta/hand_rotting</t>
  </si>
  <si>
    <t>textures/darkmod/volta/cauldron_relics_sheet01</t>
  </si>
  <si>
    <t>textures/darkmod/volta/volta_arrows_sheet</t>
  </si>
  <si>
    <t>textures/water_source/sea_water_semitrans</t>
  </si>
  <si>
    <t>commoner/rotting</t>
  </si>
  <si>
    <t>head_rotting</t>
  </si>
  <si>
    <t>atdm:projectile_spear</t>
  </si>
  <si>
    <t>atdm:result_spear</t>
  </si>
  <si>
    <t>atdm:spear_stuck</t>
  </si>
  <si>
    <t>broken_spear_tip</t>
  </si>
  <si>
    <t>broken_spear_shaft</t>
  </si>
  <si>
    <t>atdm:damage_spear</t>
  </si>
  <si>
    <t>ammo_firearrow_spear</t>
  </si>
  <si>
    <t>projectile_firespear</t>
  </si>
  <si>
    <t>damage_firespearDirect</t>
  </si>
  <si>
    <t>damage_firespearSplash</t>
  </si>
  <si>
    <t>result_firespear</t>
  </si>
  <si>
    <t>prop_quiver_spear_bundle</t>
  </si>
  <si>
    <t>weapon_spear</t>
  </si>
  <si>
    <t>angel_with_skulls_torn</t>
  </si>
  <si>
    <t>builder02_torn</t>
  </si>
  <si>
    <t>builder03_torn</t>
  </si>
  <si>
    <t>builder04_torn</t>
  </si>
  <si>
    <t>builder_priest_torn</t>
  </si>
  <si>
    <t>carravagio1_torn</t>
  </si>
  <si>
    <t>dead1_torn</t>
  </si>
  <si>
    <t>dead2_torn</t>
  </si>
  <si>
    <t>portrait_fair_maiden_torn</t>
  </si>
  <si>
    <t>portrait_official_torn</t>
  </si>
  <si>
    <t>portrait_with_skull01_torn</t>
  </si>
  <si>
    <t>portrait_with_skull02_torn</t>
  </si>
  <si>
    <t>textures/water_source/water_dark</t>
  </si>
  <si>
    <t>textures/water_source/water_reflective</t>
  </si>
  <si>
    <t>textures/water_source/water_blue</t>
  </si>
  <si>
    <t>textures/darkmod/window/square_pattern01_softlit</t>
  </si>
  <si>
    <t>tdm_fog_overcast</t>
  </si>
  <si>
    <t>tdm_fog_etherfog_low</t>
  </si>
  <si>
    <t>tdm_fog_etherfog_high</t>
  </si>
  <si>
    <t>tdm_fog_etherfog_flood</t>
  </si>
  <si>
    <t>drill</t>
  </si>
  <si>
    <t>urinate</t>
  </si>
  <si>
    <t>textures/darkmod/sfx/xray</t>
  </si>
  <si>
    <t>textures/darkmod/sfx/xray_exclusive</t>
  </si>
  <si>
    <t>textures/darkmod/sfx/xray_replacing</t>
  </si>
  <si>
    <t>xray_glasses_backdrop</t>
  </si>
  <si>
    <t>xray_glasses_overlay_mixed</t>
  </si>
  <si>
    <t>xray_glasses_overlay_mixed_warped</t>
  </si>
  <si>
    <t>xray_glasses_overlay_replacing</t>
  </si>
  <si>
    <t>xray_glasses_overlay_replacing_warped</t>
  </si>
  <si>
    <t>xray_glasses_overlay_exclusive</t>
  </si>
  <si>
    <t>xray_glasses_overlay_exclusive_warped</t>
  </si>
  <si>
    <t>invisible</t>
  </si>
  <si>
    <t>visible</t>
  </si>
  <si>
    <t>water_splash</t>
  </si>
  <si>
    <t>water_trail</t>
  </si>
  <si>
    <t>water_splash_small</t>
  </si>
  <si>
    <t>water_splash_tiny</t>
  </si>
  <si>
    <t>water_splash_large</t>
  </si>
  <si>
    <t>water_fall</t>
  </si>
  <si>
    <t>water_waves</t>
  </si>
  <si>
    <t>water_waves_tiny</t>
  </si>
  <si>
    <t>tdm_waterfall_light</t>
  </si>
  <si>
    <t>tdm_waterfall_light_splashes</t>
  </si>
  <si>
    <t>ah_waterfall</t>
  </si>
  <si>
    <t>ah_waterfall_larger</t>
  </si>
  <si>
    <t>textures/darkmod/window/diamond_pattern04_selflit</t>
  </si>
  <si>
    <t>textures/darkmod/window/roundtop_white01/roundtop_white01_softlit</t>
  </si>
  <si>
    <t>textures/darkmod/window/roundtop_white01/roundtop_white01_brightlit</t>
  </si>
  <si>
    <t>tdm_elemental_smoke</t>
  </si>
  <si>
    <t>textures/darkmod/carpet/rugs/ornate_floral_checker01</t>
  </si>
  <si>
    <t>tdm_glare_lamp_02</t>
  </si>
  <si>
    <t>textures/darkmod/metal/detailed/dynamoplaque/brass_plaque_electric_434</t>
  </si>
  <si>
    <t>textures/darkmod/stone/brick/bricks_darkbrown</t>
  </si>
  <si>
    <t>bubbling_cauldron_loop</t>
  </si>
  <si>
    <t>textures/darkmod/window/diamond_pattern02/diamond_pattern02_flicker01</t>
  </si>
  <si>
    <t>textures/darkmod/window/diamond_pattern02/diamond_pattern02_flicker02</t>
  </si>
  <si>
    <t>textures/darkmod/window/diamond_pattern02/diamond_pattern02_flicker03</t>
  </si>
  <si>
    <t>textures/darkmod/window/diamond_pattern02/diamond_pattern02_flicker04</t>
  </si>
  <si>
    <t>textures/darkmod/window/diamond_pattern02/diamond_pattern02_flicker05</t>
  </si>
  <si>
    <t>dead1</t>
  </si>
  <si>
    <t>dead2</t>
  </si>
  <si>
    <t>heavy_rust_pocked01</t>
  </si>
  <si>
    <t>simple_rough_grey01</t>
  </si>
  <si>
    <t>rusty_crusted_brownish</t>
  </si>
  <si>
    <t>copper_dirty</t>
  </si>
  <si>
    <t>blue_metal_rust</t>
  </si>
  <si>
    <t>automaton_utilize</t>
  </si>
  <si>
    <t>lights/tdm_doublestreetlight</t>
  </si>
  <si>
    <t>desk_old</t>
  </si>
  <si>
    <t>furnace_small_round_iron</t>
  </si>
  <si>
    <t>textures/postprocess/rotoedge</t>
  </si>
  <si>
    <t>doorframe_wood_brown_dull01</t>
  </si>
  <si>
    <t>tdm_rain_splash_drizzle</t>
  </si>
  <si>
    <t>particles/tdm_particles.prt</t>
  </si>
  <si>
    <t>materials/tdm_windows.mtr</t>
  </si>
  <si>
    <t>materials/tdm_light_textures.mtr</t>
  </si>
  <si>
    <t>materials/tdm_models_misc.mtr</t>
  </si>
  <si>
    <t>materials/tdm_decals_vegetation.mtr</t>
  </si>
  <si>
    <t>materials/tdm_metal_detailed.mtr</t>
  </si>
  <si>
    <t>materials/tdm_yan_textures.mtr</t>
  </si>
  <si>
    <t>materials/tdm_stone_cobblestones.mtr</t>
  </si>
  <si>
    <t>materials/tdm_metal_grate.mtr</t>
  </si>
  <si>
    <t>materials/tdm_decals_misc.mtr</t>
  </si>
  <si>
    <t>materials/tdm_decals_dirt.mtr</t>
  </si>
  <si>
    <t>def/tdm_moveable.def</t>
  </si>
  <si>
    <t>skins/tdm_lights.skin</t>
  </si>
  <si>
    <t>materials/tdm_ghouse_lights.mtr</t>
  </si>
  <si>
    <t>materials/tdm_models_nature.mtr</t>
  </si>
  <si>
    <t>def/tdm_lod_nature.def</t>
  </si>
  <si>
    <t>def/tdm_moveable_weapons.def</t>
  </si>
  <si>
    <t>particles/tdm_fire_candle.prt</t>
  </si>
  <si>
    <t>particles/tdm_bikerdude.prt</t>
  </si>
  <si>
    <t>materials/tdm_ai_monsters_manbeasts.mtr</t>
  </si>
  <si>
    <t>materials/tdm_ai_undead.mtr</t>
  </si>
  <si>
    <t>materials/tdm_models_loot.mtr</t>
  </si>
  <si>
    <t>materials/tdm_models_weapons.mtr</t>
  </si>
  <si>
    <t>materials/tdm_experimental_semiopaque.mtr</t>
  </si>
  <si>
    <t>skins/tdm_ai_undead.skin</t>
  </si>
  <si>
    <t>def/tdm_weapon_throwing_spear.def</t>
  </si>
  <si>
    <t>skins/tdm_decorative_wall.skin</t>
  </si>
  <si>
    <t>materials/tdm_water.mtr</t>
  </si>
  <si>
    <t>particles/tdm_fog_overcast.prt</t>
  </si>
  <si>
    <t>sound/tdm_sfx_tools.sndshd</t>
  </si>
  <si>
    <t>sound/tdm_sfx_world.sndshd</t>
  </si>
  <si>
    <t>materials/tdm_sfx.mtr</t>
  </si>
  <si>
    <t>skins/tdm_misc.skin</t>
  </si>
  <si>
    <t>particles/tdm_water.prt</t>
  </si>
  <si>
    <t>particles/tdm_elemental.prt</t>
  </si>
  <si>
    <t>materials/tdm_carpet.mtr</t>
  </si>
  <si>
    <t>particles/tdm_glare_lamp_02.prt</t>
  </si>
  <si>
    <t>materials/tdm_melan_detailedmetal.mtr</t>
  </si>
  <si>
    <t>materials/tdm_melan_brick.mtr</t>
  </si>
  <si>
    <t>sound/tdm_ambient_environmental.sndshd</t>
  </si>
  <si>
    <t>skins/campaign.skin</t>
  </si>
  <si>
    <t>skins/tdm_gen_metal.skin</t>
  </si>
  <si>
    <t>sound/tdm_ai_automaton.sndshd</t>
  </si>
  <si>
    <t>materials/lights.mtr</t>
  </si>
  <si>
    <t>skins/tdm_furniture.skin</t>
  </si>
  <si>
    <t>skins/tdm_fireplace.skin</t>
  </si>
  <si>
    <t>materials/tdm_postprocess.mtr</t>
  </si>
  <si>
    <t>skins/tdm_architecture_doorframes.skin</t>
  </si>
  <si>
    <t>particles/tdm_weather.prt</t>
  </si>
  <si>
    <t>decl name</t>
  </si>
  <si>
    <t>core line</t>
  </si>
  <si>
    <t>pk4 name</t>
  </si>
  <si>
    <t>pk4 file</t>
  </si>
  <si>
    <t>pk4 line</t>
  </si>
  <si>
    <t>decl type</t>
  </si>
  <si>
    <t>core file</t>
  </si>
  <si>
    <t>materials</t>
  </si>
  <si>
    <t>entityDefs</t>
  </si>
  <si>
    <t>a = ambient stage</t>
  </si>
  <si>
    <t>s = same</t>
  </si>
  <si>
    <t>c = comment</t>
  </si>
  <si>
    <t>d</t>
  </si>
  <si>
    <t>a</t>
  </si>
  <si>
    <t>k = changed keyword</t>
  </si>
  <si>
    <t>changed brightness</t>
  </si>
  <si>
    <t>w</t>
  </si>
  <si>
    <t>minor tweaks to particle</t>
  </si>
  <si>
    <t>what the FM decl will do</t>
  </si>
  <si>
    <t>w = whitespace</t>
  </si>
  <si>
    <t>aw</t>
  </si>
  <si>
    <t>c</t>
  </si>
  <si>
    <t>k</t>
  </si>
  <si>
    <t>add noshadows, add editor image</t>
  </si>
  <si>
    <t>s</t>
  </si>
  <si>
    <t>reverts fix to avoid conflicts with other mirrors</t>
  </si>
  <si>
    <t>awc</t>
  </si>
  <si>
    <t>ac</t>
  </si>
  <si>
    <t>slighty lowers mass, changes attach angles</t>
  </si>
  <si>
    <t>cw</t>
  </si>
  <si>
    <t>dc</t>
  </si>
  <si>
    <t>p</t>
  </si>
  <si>
    <t>q = quotation marks</t>
  </si>
  <si>
    <t>q</t>
  </si>
  <si>
    <t>no quotation marks</t>
  </si>
  <si>
    <t>dq</t>
  </si>
  <si>
    <t>different teeth material swap, no quotation marks</t>
  </si>
  <si>
    <t>da</t>
  </si>
  <si>
    <t>added noshadows and editorimage</t>
  </si>
  <si>
    <t>ca</t>
  </si>
  <si>
    <t>ka</t>
  </si>
  <si>
    <t>lowers volume and sound distance</t>
  </si>
  <si>
    <t>significant changes</t>
  </si>
  <si>
    <t>uses different image</t>
  </si>
  <si>
    <t>uses different image and gravity</t>
  </si>
  <si>
    <t>uses different images</t>
  </si>
  <si>
    <t>adds image stages</t>
  </si>
  <si>
    <t>adds noshadows and editor image</t>
  </si>
  <si>
    <t>fewer models and materials covered by skin</t>
  </si>
  <si>
    <t>tweaks volume and distance</t>
  </si>
  <si>
    <t>quotation marks, replaces ns with shadowcasting material</t>
  </si>
  <si>
    <t>changes gravity</t>
  </si>
  <si>
    <t>tweaks vertexParm 0</t>
  </si>
  <si>
    <t>relevant?</t>
  </si>
  <si>
    <t>dka</t>
  </si>
  <si>
    <t>modifies frob highlight</t>
  </si>
  <si>
    <t>pa</t>
  </si>
  <si>
    <t>dp</t>
  </si>
  <si>
    <t>adds cubemap stage</t>
  </si>
  <si>
    <t>p = paths changed</t>
  </si>
  <si>
    <t>num</t>
  </si>
  <si>
    <t>Relevant?</t>
  </si>
  <si>
    <t>Only significant differences relevant</t>
  </si>
  <si>
    <t>Significant differences and custom file paths relevant</t>
  </si>
  <si>
    <t>Relevance:</t>
  </si>
  <si>
    <t>Sum:</t>
  </si>
  <si>
    <t>difference type</t>
  </si>
  <si>
    <t>remove bounce sounds</t>
  </si>
  <si>
    <t>Relevant changes</t>
  </si>
  <si>
    <t>d = significant difference</t>
  </si>
  <si>
    <t>Irrelevant changes</t>
  </si>
  <si>
    <t>entityDefs:</t>
  </si>
  <si>
    <t>materials:</t>
  </si>
  <si>
    <t>skins:</t>
  </si>
  <si>
    <t>particles:</t>
  </si>
  <si>
    <t>sounds:</t>
  </si>
  <si>
    <t>remove noshadows, changed diffusemap</t>
  </si>
  <si>
    <t>remove noshadows</t>
  </si>
  <si>
    <t>All decls</t>
  </si>
  <si>
    <t>Relevant decls only</t>
  </si>
  <si>
    <t>accounted for?</t>
  </si>
  <si>
    <t>much less noticeable</t>
  </si>
  <si>
    <t>not used</t>
  </si>
  <si>
    <t>no effect</t>
  </si>
  <si>
    <t>original paths work</t>
  </si>
  <si>
    <t>is an improvement</t>
  </si>
  <si>
    <t>tolerable change</t>
  </si>
  <si>
    <t>deleted from archive</t>
  </si>
  <si>
    <t>add sort 101 keyword, degrades water</t>
  </si>
  <si>
    <t>reduces volume by 10 dB</t>
  </si>
  <si>
    <t>updated</t>
  </si>
  <si>
    <t>updated silently</t>
  </si>
  <si>
    <t>result</t>
  </si>
  <si>
    <t>updated by author</t>
  </si>
  <si>
    <t>mission needs more fixes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</si>
</sst>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top"/>
    </xf>
    <xf numFmtId="0" fontId="0" fillId="0" borderId="2" xfId="0" applyBorder="1" applyAlignment="1">
      <alignment horizontal="left" vertical="top"/>
    </xf>
    <xf numFmtId="0" fontId="0" fillId="0" borderId="3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6" xfId="0" applyBorder="1" applyAlignment="1">
      <alignment horizontal="center"/>
    </xf>
    <xf numFmtId="0" fontId="0" fillId="0" borderId="0" xfId="0" quotePrefix="1" applyBorder="1"/>
    <xf numFmtId="0" fontId="0" fillId="0" borderId="3" xfId="0" applyBorder="1" applyAlignment="1">
      <alignment horizontal="left" vertical="top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 applyAlignment="1">
      <alignment horizontal="left" vertical="top"/>
    </xf>
    <xf numFmtId="0" fontId="0" fillId="0" borderId="2" xfId="0" applyBorder="1"/>
    <xf numFmtId="0" fontId="0" fillId="3" borderId="1" xfId="0" applyFill="1" applyBorder="1"/>
    <xf numFmtId="0" fontId="0" fillId="3" borderId="4" xfId="0" applyFill="1" applyBorder="1"/>
    <xf numFmtId="0" fontId="0" fillId="3" borderId="10" xfId="0" applyFill="1" applyBorder="1"/>
    <xf numFmtId="0" fontId="0" fillId="3" borderId="11" xfId="0" applyFill="1" applyBorder="1"/>
    <xf numFmtId="0" fontId="0" fillId="2" borderId="4" xfId="0" applyFill="1" applyBorder="1"/>
    <xf numFmtId="0" fontId="0" fillId="2" borderId="6" xfId="0" applyFill="1" applyBorder="1"/>
    <xf numFmtId="0" fontId="0" fillId="2" borderId="9" xfId="0" applyFill="1" applyBorder="1"/>
    <xf numFmtId="0" fontId="0" fillId="0" borderId="4" xfId="0" applyNumberFormat="1" applyBorder="1" applyAlignment="1">
      <alignment horizontal="center"/>
    </xf>
    <xf numFmtId="0" fontId="0" fillId="3" borderId="1" xfId="0" applyFill="1" applyBorder="1" applyAlignment="1">
      <alignment horizontal="left" vertical="top"/>
    </xf>
    <xf numFmtId="0" fontId="0" fillId="3" borderId="3" xfId="0" applyFill="1" applyBorder="1"/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0" fillId="3" borderId="12" xfId="0" applyFill="1" applyBorder="1"/>
    <xf numFmtId="0" fontId="0" fillId="3" borderId="13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9" xfId="0" applyFill="1" applyBorder="1"/>
  </cellXfs>
  <cellStyles count="1">
    <cellStyle name="Normal" xfId="0" builtinId="0"/>
  </cellStyles>
  <dxfs count="59">
    <dxf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border diagonalUp="0" diagonalDown="0" outline="0">
        <left/>
        <right/>
        <top/>
        <bottom style="medium">
          <color indexed="64"/>
        </bottom>
      </border>
    </dxf>
    <dxf>
      <border diagonalUp="0" diagonalDown="0" outline="0">
        <left/>
        <right/>
        <top/>
        <bottom style="medium">
          <color indexed="64"/>
        </bottom>
      </border>
    </dxf>
    <dxf>
      <border diagonalUp="0" diagonalDown="0" outline="0">
        <left style="medium">
          <color indexed="64"/>
        </left>
        <right/>
        <top/>
        <bottom style="medium">
          <color indexed="64"/>
        </bottom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alignment horizontal="left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border diagonalUp="0" diagonalDown="0">
        <left/>
        <right style="medium">
          <color indexed="64"/>
        </right>
        <top/>
        <bottom/>
        <vertical/>
        <horizontal/>
      </border>
    </dxf>
    <dxf>
      <border diagonalUp="0" diagonalDown="0">
        <left/>
        <right style="medium">
          <color indexed="64"/>
        </right>
        <top/>
        <bottom/>
        <vertical/>
        <horizontal/>
      </border>
    </dxf>
    <dxf>
      <border diagonalUp="0" diagonalDown="0">
        <left style="medium">
          <color indexed="64"/>
        </left>
        <right/>
        <top/>
        <bottom/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alignment horizontal="center" textRotation="0" indent="0" justifyLastLine="0" shrinkToFit="0" readingOrder="0"/>
    </dxf>
    <dxf>
      <border diagonalUp="0" diagonalDown="0">
        <left style="medium">
          <color indexed="64"/>
        </left>
        <right/>
        <top/>
        <bottom/>
        <vertical/>
        <horizontal/>
      </border>
    </dxf>
    <dxf>
      <border>
        <bottom style="medium">
          <color indexed="64"/>
        </bottom>
      </border>
    </dxf>
    <dxf>
      <alignment horizontal="left" vertical="top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61043BF-D785-4CD0-95F4-5EEE52358A77}" name="Table1" displayName="Table1" ref="A1:L336" totalsRowCount="1" headerRowDxfId="58" headerRowBorderDxfId="57">
  <autoFilter ref="A1:L335" xr:uid="{F61043BF-D785-4CD0-95F4-5EEE52358A77}"/>
  <sortState xmlns:xlrd2="http://schemas.microsoft.com/office/spreadsheetml/2017/richdata2" ref="A2:L335">
    <sortCondition ref="A1:A335"/>
  </sortState>
  <tableColumns count="12">
    <tableColumn id="1" xr3:uid="{C04CB0DC-5EE4-4358-8A30-1A463CE9F9A0}" name="pk4 name" dataDxfId="56" totalsRowDxfId="11"/>
    <tableColumn id="12" xr3:uid="{E215F707-BCFD-4E5D-94AB-2DF5637104DA}" name="decl name" totalsRowDxfId="10"/>
    <tableColumn id="13" xr3:uid="{3A4D96F7-1FE5-4020-BB16-35049FE0CDB2}" name="decl type" totalsRowDxfId="9"/>
    <tableColumn id="4" xr3:uid="{A1D0A8A2-0F15-4304-AC34-E136588C7169}" name="difference type" totalsRowDxfId="8"/>
    <tableColumn id="5" xr3:uid="{AA1D9BF0-3C35-4F11-9321-0C7652B44DEA}" name="what the FM decl will do" totalsRowDxfId="7"/>
    <tableColumn id="9" xr3:uid="{829DFBA3-84CE-4BC2-B96E-3FE7B9241B11}" name="result" totalsRowDxfId="6"/>
    <tableColumn id="8" xr3:uid="{B599255D-A7A8-42FF-87D7-6FAEFE5D8A95}" name="accounted for?" totalsRowFunction="custom" dataDxfId="55" totalsRowDxfId="5">
      <totalsRowFormula>SUM(Table1[accounted for?])</totalsRowFormula>
    </tableColumn>
    <tableColumn id="10" xr3:uid="{0D4C0AC1-B6C3-4D34-ADA6-365E0D2B416B}" name="relevant?" totalsRowFunction="custom" dataDxfId="54" totalsRowDxfId="4">
      <calculatedColumnFormula>IF(relevance=1,1,IF((IF(ISERROR(SEARCH("d",Table1[[#This Row],[difference type]])),0,1)+IF(ISERROR(SEARCH("k",Table1[[#This Row],[difference type]])),0,1)+IF(relevance=3,IF(ISERROR(SEARCH("p",Table1[[#This Row],[difference type]])),0,1),0))&gt;0,1,0))</calculatedColumnFormula>
      <totalsRowFormula>SUM(Table1[relevant?])</totalsRowFormula>
    </tableColumn>
    <tableColumn id="2" xr3:uid="{E8C51350-8899-44E7-B09E-16C52FEA3413}" name="pk4 file" dataDxfId="53" totalsRowDxfId="3"/>
    <tableColumn id="3" xr3:uid="{DBB2BBD0-FB5B-4A98-B445-A7DA97414EF6}" name="pk4 line" dataDxfId="52" totalsRowDxfId="2"/>
    <tableColumn id="6" xr3:uid="{346968F1-092F-4DFC-8590-2A791C372BB3}" name="core file" totalsRowDxfId="1"/>
    <tableColumn id="7" xr3:uid="{218D3F64-4D78-4112-B68A-217DEC9E8A56}" name="core line" dataDxfId="51" totalsRowDxfId="0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1E753A3-6C2B-4346-8190-D553465CDC29}" name="Table2" displayName="Table2" ref="A3:B38" totalsRowCount="1" headerRowDxfId="15">
  <autoFilter ref="A3:B37" xr:uid="{21E753A3-6C2B-4346-8190-D553465CDC29}">
    <filterColumn colId="0">
      <filters>
        <filter val="1"/>
        <filter val="2"/>
        <filter val="3"/>
        <filter val="4"/>
        <filter val="5"/>
        <filter val="6"/>
        <filter val="7"/>
        <filter val="9"/>
      </filters>
    </filterColumn>
  </autoFilter>
  <sortState xmlns:xlrd2="http://schemas.microsoft.com/office/spreadsheetml/2017/richdata2" ref="A4:B33">
    <sortCondition descending="1" ref="A3:A37"/>
  </sortState>
  <tableColumns count="2">
    <tableColumn id="1" xr3:uid="{90CE29D4-8D29-478D-BBBD-8EDE48A08A88}" name="num" dataDxfId="14" totalsRowDxfId="13">
      <calculatedColumnFormula>COUNTIFS(Table1[relevant?],1,Table1[pk4 name],Table2[[#This Row],[pk4 name]])</calculatedColumnFormula>
    </tableColumn>
    <tableColumn id="2" xr3:uid="{0216357A-BF91-4E25-BBDD-65714747AC8F}" name="pk4 name" totalsRowDxfId="12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32544CC-6EF4-4CAF-BEA1-1E45693A5777}" name="Table3" displayName="Table3" ref="A3:B9" totalsRowCount="1" headerRowDxfId="50">
  <autoFilter ref="A3:B8" xr:uid="{E32544CC-6EF4-4CAF-BEA1-1E45693A5777}"/>
  <sortState xmlns:xlrd2="http://schemas.microsoft.com/office/spreadsheetml/2017/richdata2" ref="A4:B8">
    <sortCondition descending="1" ref="A3:A8"/>
  </sortState>
  <tableColumns count="2">
    <tableColumn id="1" xr3:uid="{8F3330C9-2FA0-4917-92DB-4DC1E4D1F9FC}" name="num" totalsRowFunction="custom" dataDxfId="49" totalsRowDxfId="48">
      <calculatedColumnFormula>COUNTIFS(Table1[relevant?],1,Table1[decl type],Table3[[#This Row],[decl type]])</calculatedColumnFormula>
      <totalsRowFormula>SUM(Table3[num])</totalsRowFormula>
    </tableColumn>
    <tableColumn id="2" xr3:uid="{C2404E0A-AE0A-416B-9C02-FAB783C686B2}" name="decl type" dataDxfId="47" totalsRowDxfId="46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D94D42AE-256A-4B4F-9728-8B8871926A7B}" name="Table7" displayName="Table7" ref="A11:B34" totalsRowCount="1" headerRowDxfId="45">
  <autoFilter ref="A11:B33" xr:uid="{D94D42AE-256A-4B4F-9728-8B8871926A7B}">
    <filterColumn colId="0">
      <filters>
        <filter val="1"/>
        <filter val="2"/>
        <filter val="3"/>
      </filters>
    </filterColumn>
  </autoFilter>
  <sortState xmlns:xlrd2="http://schemas.microsoft.com/office/spreadsheetml/2017/richdata2" ref="A12:B33">
    <sortCondition descending="1" ref="A11:A33"/>
  </sortState>
  <tableColumns count="2">
    <tableColumn id="1" xr3:uid="{ABD608E6-C6BF-46F5-9554-58A4FB240A3F}" name="num" totalsRowFunction="custom" dataDxfId="44" totalsRowDxfId="43">
      <calculatedColumnFormula>COUNTIFS(Table1[relevant?],1,Table1[decl type],"entityDef",Table1[decl name],B12)</calculatedColumnFormula>
      <totalsRowFormula>SUM(Table7[num])</totalsRowFormula>
    </tableColumn>
    <tableColumn id="2" xr3:uid="{125DFB7C-453E-4A2C-BEE1-1FE4E2F3EF43}" name="entityDefs" totalsRowDxfId="42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3D4E126F-4126-4C34-BF86-57413E28C233}" name="Table8" displayName="Table8" ref="A36:B120" totalsRowCount="1" headerRowDxfId="41">
  <autoFilter ref="A36:B119" xr:uid="{3D4E126F-4126-4C34-BF86-57413E28C233}">
    <filterColumn colId="0">
      <filters>
        <filter val="1"/>
        <filter val="2"/>
        <filter val="3"/>
        <filter val="4"/>
        <filter val="5"/>
      </filters>
    </filterColumn>
  </autoFilter>
  <sortState xmlns:xlrd2="http://schemas.microsoft.com/office/spreadsheetml/2017/richdata2" ref="A37:B119">
    <sortCondition descending="1" ref="A36:A119"/>
  </sortState>
  <tableColumns count="2">
    <tableColumn id="1" xr3:uid="{D5216734-462E-476E-89A7-FD88D278F15B}" name="num" totalsRowFunction="custom" dataDxfId="40" totalsRowDxfId="39">
      <calculatedColumnFormula>COUNTIFS(Table1[relevant?],1,#REF!,"material",#REF!,B37)</calculatedColumnFormula>
      <totalsRowFormula>SUM(Table8[num])</totalsRowFormula>
    </tableColumn>
    <tableColumn id="2" xr3:uid="{4439903A-4592-49C4-BA8F-66EED26D4AD0}" name="materials" totalsRowDxfId="38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F2AA2AD8-CD13-4808-A74D-B9636DE32525}" name="Table9" displayName="Table9" ref="A122:B156" totalsRowCount="1" headerRowDxfId="37">
  <autoFilter ref="A122:B155" xr:uid="{F2AA2AD8-CD13-4808-A74D-B9636DE32525}">
    <filterColumn colId="0">
      <filters>
        <filter val="1"/>
        <filter val="2"/>
      </filters>
    </filterColumn>
  </autoFilter>
  <sortState xmlns:xlrd2="http://schemas.microsoft.com/office/spreadsheetml/2017/richdata2" ref="A123:B155">
    <sortCondition descending="1" ref="A122:A155"/>
  </sortState>
  <tableColumns count="2">
    <tableColumn id="1" xr3:uid="{95E4F072-7714-43E8-B02E-554162FE6B28}" name="num" totalsRowFunction="custom" dataDxfId="36" totalsRowDxfId="35">
      <calculatedColumnFormula>COUNTIFS(Table1[relevant?],1,#REF!,"particle",#REF!,Table9[[#This Row],[particle]])</calculatedColumnFormula>
      <totalsRowFormula>SUM(Table9[num])</totalsRowFormula>
    </tableColumn>
    <tableColumn id="2" xr3:uid="{A19945E8-3A71-43C6-9A2B-4E52E23D46A4}" name="particle" totalsRowDxfId="34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C76AC30B-879A-488B-8134-563E30BE94CF}" name="Table10" displayName="Table10" ref="A158:B163" totalsRowCount="1" headerRowDxfId="33">
  <autoFilter ref="A158:B162" xr:uid="{C76AC30B-879A-488B-8134-563E30BE94CF}">
    <filterColumn colId="0">
      <filters>
        <filter val="1"/>
        <filter val="2"/>
      </filters>
    </filterColumn>
  </autoFilter>
  <sortState xmlns:xlrd2="http://schemas.microsoft.com/office/spreadsheetml/2017/richdata2" ref="A159:B162">
    <sortCondition descending="1" ref="A158:A162"/>
  </sortState>
  <tableColumns count="2">
    <tableColumn id="1" xr3:uid="{7BE4B9FC-0BFD-4753-8DE4-6C11FA75D4C3}" name="num" totalsRowFunction="custom" dataDxfId="32" totalsRowDxfId="31">
      <calculatedColumnFormula>COUNTIFS(Table1[relevant?],1,#REF!,"sound",#REF!,Table10[[#This Row],[sound]])</calculatedColumnFormula>
      <totalsRowFormula>SUM(Table10[num])</totalsRowFormula>
    </tableColumn>
    <tableColumn id="2" xr3:uid="{54CC5D7C-4BDE-4D90-A767-A40F5852940A}" name="sound" totalsRowDxfId="3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72C568C-3CE3-402F-A4F5-83CA395A37D7}" name="Table11" displayName="Table11" ref="A165:B193" totalsRowCount="1" headerRowDxfId="29">
  <autoFilter ref="A165:B192" xr:uid="{072C568C-3CE3-402F-A4F5-83CA395A37D7}">
    <filterColumn colId="0">
      <filters>
        <filter val="1"/>
        <filter val="3"/>
      </filters>
    </filterColumn>
  </autoFilter>
  <sortState xmlns:xlrd2="http://schemas.microsoft.com/office/spreadsheetml/2017/richdata2" ref="A166:B192">
    <sortCondition descending="1" ref="A165:A192"/>
  </sortState>
  <tableColumns count="2">
    <tableColumn id="1" xr3:uid="{7D091FEC-BD2C-4193-BF28-D5491808BEE5}" name="num" totalsRowFunction="custom" dataDxfId="28" totalsRowDxfId="27">
      <calculatedColumnFormula>COUNTIFS(Table1[relevant?],1,#REF!,"skin",#REF!,Table11[[#This Row],[skin]])</calculatedColumnFormula>
      <totalsRowFormula>SUM(Table11[num])</totalsRowFormula>
    </tableColumn>
    <tableColumn id="2" xr3:uid="{D8DAB4FA-D2FB-44CF-B309-F89479EFF5A6}" name="skin" totalsRowDxfId="26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B06F73F0-EAF0-422B-AD3B-D4935400B846}" name="Table5" displayName="Table5" ref="A40:B102" totalsRowCount="1" headerRowDxfId="25">
  <autoFilter ref="A40:B101" xr:uid="{B06F73F0-EAF0-422B-AD3B-D4935400B846}">
    <filterColumn colId="0">
      <filters>
        <filter val="1"/>
        <filter val="2"/>
        <filter val="29"/>
        <filter val="3"/>
        <filter val="4"/>
        <filter val="5"/>
      </filters>
    </filterColumn>
  </autoFilter>
  <sortState xmlns:xlrd2="http://schemas.microsoft.com/office/spreadsheetml/2017/richdata2" ref="A41:B87">
    <sortCondition descending="1" ref="A40:A101"/>
  </sortState>
  <tableColumns count="2">
    <tableColumn id="1" xr3:uid="{7B6C189A-0E66-4FBB-9FB0-D97C5BBA3499}" name="num" dataDxfId="24" totalsRowDxfId="23">
      <calculatedColumnFormula>COUNTIFS(Table1[relevant?],1,Table1[pk4 file],Table5[[#This Row],[pk4 file]])</calculatedColumnFormula>
    </tableColumn>
    <tableColumn id="2" xr3:uid="{AC600A05-9648-4BC8-8830-6062F91018CD}" name="pk4 file" dataDxfId="22" totalsRowDxfId="21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EF130788-C4A6-4833-A66F-D84CB0EAA10B}" name="Table6" displayName="Table6" ref="A104:B154" totalsRowCount="1" headerRowDxfId="20">
  <autoFilter ref="A104:B153" xr:uid="{EF130788-C4A6-4833-A66F-D84CB0EAA10B}">
    <filterColumn colId="0">
      <filters>
        <filter val="1"/>
        <filter val="2"/>
        <filter val="25"/>
        <filter val="3"/>
        <filter val="4"/>
        <filter val="5"/>
        <filter val="6"/>
        <filter val="8"/>
      </filters>
    </filterColumn>
  </autoFilter>
  <sortState xmlns:xlrd2="http://schemas.microsoft.com/office/spreadsheetml/2017/richdata2" ref="A105:B131">
    <sortCondition descending="1" ref="A104:A153"/>
  </sortState>
  <tableColumns count="2">
    <tableColumn id="1" xr3:uid="{1BAD938D-F8CE-426D-9D27-2C6B4B5C27C2}" name="num" dataDxfId="19" totalsRowDxfId="18">
      <calculatedColumnFormula>COUNTIFS(Table1[relevant?],1,Table1[core file],Table6[[#This Row],[core file]])</calculatedColumnFormula>
    </tableColumn>
    <tableColumn id="2" xr3:uid="{3F6A69E8-CEEC-4C45-81C3-3B3243A9B8DF}" name="core file" dataDxfId="17" totalsRowDxfId="16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table" Target="../tables/table9.xml"/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E70F7-9564-4BEF-99C1-0521C8641F13}">
  <dimension ref="A1:L347"/>
  <sheetViews>
    <sheetView tabSelected="1" topLeftCell="A300" zoomScale="55" zoomScaleNormal="55" workbookViewId="0">
      <selection activeCell="F338" sqref="F338:G347"/>
    </sheetView>
  </sheetViews>
  <sheetFormatPr defaultRowHeight="14.4" x14ac:dyDescent="0.3"/>
  <cols>
    <col min="1" max="1" width="25.88671875" customWidth="1"/>
    <col min="2" max="2" width="63.44140625" customWidth="1"/>
    <col min="3" max="3" width="13.33203125" customWidth="1"/>
    <col min="4" max="4" width="14.21875" customWidth="1"/>
    <col min="5" max="6" width="41.88671875" customWidth="1"/>
    <col min="7" max="7" width="14.77734375" customWidth="1"/>
    <col min="8" max="8" width="14.21875" customWidth="1"/>
    <col min="9" max="9" width="41.33203125" customWidth="1"/>
    <col min="10" max="10" width="13.33203125" customWidth="1"/>
    <col min="11" max="11" width="41.33203125" customWidth="1"/>
    <col min="12" max="12" width="13.33203125" customWidth="1"/>
    <col min="13" max="13" width="10.109375" customWidth="1"/>
    <col min="14" max="14" width="11.5546875" customWidth="1"/>
  </cols>
  <sheetData>
    <row r="1" spans="1:12" s="1" customFormat="1" ht="42" customHeight="1" thickBot="1" x14ac:dyDescent="0.35">
      <c r="A1" s="6" t="s">
        <v>320</v>
      </c>
      <c r="B1" s="16" t="s">
        <v>318</v>
      </c>
      <c r="C1" s="16" t="s">
        <v>323</v>
      </c>
      <c r="D1" s="17" t="s">
        <v>384</v>
      </c>
      <c r="E1" s="17" t="s">
        <v>336</v>
      </c>
      <c r="F1" s="17" t="s">
        <v>410</v>
      </c>
      <c r="G1" s="33" t="s">
        <v>398</v>
      </c>
      <c r="H1" s="18" t="s">
        <v>371</v>
      </c>
      <c r="I1" s="6" t="s">
        <v>321</v>
      </c>
      <c r="J1" s="19" t="s">
        <v>322</v>
      </c>
      <c r="K1" s="16" t="s">
        <v>324</v>
      </c>
      <c r="L1" s="19" t="s">
        <v>319</v>
      </c>
    </row>
    <row r="2" spans="1:12" x14ac:dyDescent="0.3">
      <c r="A2" s="8" t="s">
        <v>5</v>
      </c>
      <c r="B2" s="9" t="s">
        <v>100</v>
      </c>
      <c r="C2" s="9" t="s">
        <v>0</v>
      </c>
      <c r="D2" s="9" t="s">
        <v>330</v>
      </c>
      <c r="E2" s="9" t="s">
        <v>335</v>
      </c>
      <c r="F2" s="9" t="s">
        <v>404</v>
      </c>
      <c r="G2" s="31">
        <v>1</v>
      </c>
      <c r="H2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2" s="8" t="s">
        <v>39</v>
      </c>
      <c r="J2" s="10">
        <v>53</v>
      </c>
      <c r="K2" s="9" t="s">
        <v>269</v>
      </c>
      <c r="L2" s="10">
        <v>936</v>
      </c>
    </row>
    <row r="3" spans="1:12" x14ac:dyDescent="0.3">
      <c r="A3" s="8" t="s">
        <v>6</v>
      </c>
      <c r="B3" s="9" t="s">
        <v>104</v>
      </c>
      <c r="C3" s="9" t="s">
        <v>1</v>
      </c>
      <c r="D3" s="9" t="s">
        <v>372</v>
      </c>
      <c r="E3" s="9" t="s">
        <v>394</v>
      </c>
      <c r="F3" s="9" t="s">
        <v>404</v>
      </c>
      <c r="G3" s="31">
        <v>1</v>
      </c>
      <c r="H3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3" s="8" t="s">
        <v>40</v>
      </c>
      <c r="J3" s="10">
        <v>454</v>
      </c>
      <c r="K3" s="9" t="s">
        <v>270</v>
      </c>
      <c r="L3" s="10">
        <v>139</v>
      </c>
    </row>
    <row r="4" spans="1:12" x14ac:dyDescent="0.3">
      <c r="A4" s="8" t="s">
        <v>6</v>
      </c>
      <c r="B4" s="9" t="s">
        <v>102</v>
      </c>
      <c r="C4" s="9" t="s">
        <v>1</v>
      </c>
      <c r="D4" s="9" t="s">
        <v>358</v>
      </c>
      <c r="E4" s="9" t="s">
        <v>395</v>
      </c>
      <c r="F4" s="9" t="s">
        <v>404</v>
      </c>
      <c r="G4" s="31">
        <v>1</v>
      </c>
      <c r="H4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4" s="8" t="s">
        <v>40</v>
      </c>
      <c r="J4" s="10">
        <v>360</v>
      </c>
      <c r="K4" s="9" t="s">
        <v>270</v>
      </c>
      <c r="L4" s="10">
        <v>121</v>
      </c>
    </row>
    <row r="5" spans="1:12" x14ac:dyDescent="0.3">
      <c r="A5" s="8" t="s">
        <v>6</v>
      </c>
      <c r="B5" s="15" t="s">
        <v>103</v>
      </c>
      <c r="C5" s="9" t="s">
        <v>1</v>
      </c>
      <c r="D5" s="9" t="s">
        <v>358</v>
      </c>
      <c r="E5" s="9" t="s">
        <v>395</v>
      </c>
      <c r="F5" s="9" t="s">
        <v>404</v>
      </c>
      <c r="G5" s="31">
        <v>1</v>
      </c>
      <c r="H5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5" s="8" t="s">
        <v>40</v>
      </c>
      <c r="J5" s="10">
        <v>407</v>
      </c>
      <c r="K5" s="9" t="s">
        <v>270</v>
      </c>
      <c r="L5" s="10">
        <v>102</v>
      </c>
    </row>
    <row r="6" spans="1:12" x14ac:dyDescent="0.3">
      <c r="A6" s="8" t="s">
        <v>6</v>
      </c>
      <c r="B6" s="9" t="s">
        <v>101</v>
      </c>
      <c r="C6" s="9" t="s">
        <v>1</v>
      </c>
      <c r="D6" s="9" t="s">
        <v>372</v>
      </c>
      <c r="E6" s="9" t="s">
        <v>333</v>
      </c>
      <c r="F6" s="9" t="s">
        <v>404</v>
      </c>
      <c r="G6" s="31">
        <v>1</v>
      </c>
      <c r="H6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6" s="8" t="s">
        <v>40</v>
      </c>
      <c r="J6" s="10">
        <v>247</v>
      </c>
      <c r="K6" s="9" t="s">
        <v>270</v>
      </c>
      <c r="L6" s="10">
        <v>2301</v>
      </c>
    </row>
    <row r="7" spans="1:12" x14ac:dyDescent="0.3">
      <c r="A7" s="8" t="s">
        <v>7</v>
      </c>
      <c r="B7" s="9" t="s">
        <v>132</v>
      </c>
      <c r="C7" s="9" t="s">
        <v>2</v>
      </c>
      <c r="D7" s="9" t="s">
        <v>330</v>
      </c>
      <c r="E7" s="9" t="s">
        <v>385</v>
      </c>
      <c r="F7" s="9" t="s">
        <v>401</v>
      </c>
      <c r="G7" s="31">
        <v>1</v>
      </c>
      <c r="H7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7" s="8" t="s">
        <v>45</v>
      </c>
      <c r="J7" s="10">
        <v>14</v>
      </c>
      <c r="K7" s="9" t="s">
        <v>280</v>
      </c>
      <c r="L7" s="10">
        <v>460</v>
      </c>
    </row>
    <row r="8" spans="1:12" x14ac:dyDescent="0.3">
      <c r="A8" s="8" t="s">
        <v>7</v>
      </c>
      <c r="B8" s="9" t="s">
        <v>107</v>
      </c>
      <c r="C8" s="9" t="s">
        <v>1</v>
      </c>
      <c r="D8" s="9" t="s">
        <v>374</v>
      </c>
      <c r="E8" s="9"/>
      <c r="F8" s="9" t="s">
        <v>402</v>
      </c>
      <c r="G8" s="31">
        <v>1</v>
      </c>
      <c r="H8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8" s="8" t="s">
        <v>43</v>
      </c>
      <c r="J8" s="10">
        <v>51</v>
      </c>
      <c r="K8" s="9" t="s">
        <v>273</v>
      </c>
      <c r="L8" s="10">
        <v>1562</v>
      </c>
    </row>
    <row r="9" spans="1:12" x14ac:dyDescent="0.3">
      <c r="A9" s="8" t="s">
        <v>7</v>
      </c>
      <c r="B9" s="9" t="s">
        <v>106</v>
      </c>
      <c r="C9" s="9" t="s">
        <v>1</v>
      </c>
      <c r="D9" s="9" t="s">
        <v>338</v>
      </c>
      <c r="E9" s="9"/>
      <c r="F9" s="9"/>
      <c r="G9" s="31"/>
      <c r="H9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9" s="8" t="s">
        <v>42</v>
      </c>
      <c r="J9" s="10">
        <v>53</v>
      </c>
      <c r="K9" s="9" t="s">
        <v>272</v>
      </c>
      <c r="L9" s="10">
        <v>457</v>
      </c>
    </row>
    <row r="10" spans="1:12" x14ac:dyDescent="0.3">
      <c r="A10" s="8" t="s">
        <v>7</v>
      </c>
      <c r="B10" s="9" t="s">
        <v>105</v>
      </c>
      <c r="C10" s="9" t="s">
        <v>1</v>
      </c>
      <c r="D10" s="9" t="s">
        <v>339</v>
      </c>
      <c r="E10" s="9"/>
      <c r="F10" s="9"/>
      <c r="G10" s="31"/>
      <c r="H10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10" s="8" t="s">
        <v>41</v>
      </c>
      <c r="J10" s="10">
        <v>11</v>
      </c>
      <c r="K10" s="9" t="s">
        <v>271</v>
      </c>
      <c r="L10" s="10">
        <v>804</v>
      </c>
    </row>
    <row r="11" spans="1:12" x14ac:dyDescent="0.3">
      <c r="A11" s="8" t="s">
        <v>7</v>
      </c>
      <c r="B11" s="9" t="s">
        <v>124</v>
      </c>
      <c r="C11" s="9" t="s">
        <v>1</v>
      </c>
      <c r="D11" s="9" t="s">
        <v>340</v>
      </c>
      <c r="E11" s="9" t="s">
        <v>341</v>
      </c>
      <c r="F11" s="9" t="s">
        <v>401</v>
      </c>
      <c r="G11" s="31">
        <v>1</v>
      </c>
      <c r="H11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11" s="8" t="s">
        <v>44</v>
      </c>
      <c r="J11" s="10">
        <v>714</v>
      </c>
      <c r="K11" s="9" t="s">
        <v>279</v>
      </c>
      <c r="L11" s="10">
        <v>1594</v>
      </c>
    </row>
    <row r="12" spans="1:12" x14ac:dyDescent="0.3">
      <c r="A12" s="8" t="s">
        <v>7</v>
      </c>
      <c r="B12" s="9" t="s">
        <v>125</v>
      </c>
      <c r="C12" s="9" t="s">
        <v>1</v>
      </c>
      <c r="D12" s="9" t="s">
        <v>340</v>
      </c>
      <c r="E12" s="9" t="s">
        <v>341</v>
      </c>
      <c r="F12" s="9" t="s">
        <v>401</v>
      </c>
      <c r="G12" s="31">
        <v>1</v>
      </c>
      <c r="H12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12" s="8" t="s">
        <v>44</v>
      </c>
      <c r="J12" s="10">
        <v>728</v>
      </c>
      <c r="K12" s="9" t="s">
        <v>279</v>
      </c>
      <c r="L12" s="10">
        <v>1609</v>
      </c>
    </row>
    <row r="13" spans="1:12" x14ac:dyDescent="0.3">
      <c r="A13" s="8" t="s">
        <v>7</v>
      </c>
      <c r="B13" s="9" t="s">
        <v>129</v>
      </c>
      <c r="C13" s="9" t="s">
        <v>1</v>
      </c>
      <c r="D13" s="9" t="s">
        <v>340</v>
      </c>
      <c r="E13" s="9" t="s">
        <v>341</v>
      </c>
      <c r="F13" s="9" t="s">
        <v>401</v>
      </c>
      <c r="G13" s="31">
        <v>1</v>
      </c>
      <c r="H13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13" s="8" t="s">
        <v>44</v>
      </c>
      <c r="J13" s="10">
        <v>784</v>
      </c>
      <c r="K13" s="9" t="s">
        <v>279</v>
      </c>
      <c r="L13" s="10">
        <v>1661</v>
      </c>
    </row>
    <row r="14" spans="1:12" x14ac:dyDescent="0.3">
      <c r="A14" s="8" t="s">
        <v>7</v>
      </c>
      <c r="B14" s="9" t="s">
        <v>130</v>
      </c>
      <c r="C14" s="9" t="s">
        <v>1</v>
      </c>
      <c r="D14" s="9" t="s">
        <v>330</v>
      </c>
      <c r="E14" s="9" t="s">
        <v>343</v>
      </c>
      <c r="F14" s="9" t="s">
        <v>400</v>
      </c>
      <c r="G14" s="31">
        <v>1</v>
      </c>
      <c r="H14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14" s="8" t="s">
        <v>44</v>
      </c>
      <c r="J14" s="10">
        <v>817</v>
      </c>
      <c r="K14" s="9" t="s">
        <v>275</v>
      </c>
      <c r="L14" s="10">
        <v>91</v>
      </c>
    </row>
    <row r="15" spans="1:12" x14ac:dyDescent="0.3">
      <c r="A15" s="8" t="s">
        <v>7</v>
      </c>
      <c r="B15" s="9" t="s">
        <v>126</v>
      </c>
      <c r="C15" s="9" t="s">
        <v>1</v>
      </c>
      <c r="D15" s="9" t="s">
        <v>340</v>
      </c>
      <c r="E15" s="9" t="s">
        <v>341</v>
      </c>
      <c r="F15" s="9" t="s">
        <v>401</v>
      </c>
      <c r="G15" s="31">
        <v>1</v>
      </c>
      <c r="H15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15" s="8" t="s">
        <v>44</v>
      </c>
      <c r="J15" s="10">
        <v>742</v>
      </c>
      <c r="K15" s="9" t="s">
        <v>279</v>
      </c>
      <c r="L15" s="10">
        <v>1622</v>
      </c>
    </row>
    <row r="16" spans="1:12" x14ac:dyDescent="0.3">
      <c r="A16" s="8" t="s">
        <v>7</v>
      </c>
      <c r="B16" s="9" t="s">
        <v>127</v>
      </c>
      <c r="C16" s="9" t="s">
        <v>1</v>
      </c>
      <c r="D16" s="9" t="s">
        <v>340</v>
      </c>
      <c r="E16" s="9" t="s">
        <v>341</v>
      </c>
      <c r="F16" s="9" t="s">
        <v>401</v>
      </c>
      <c r="G16" s="31">
        <v>1</v>
      </c>
      <c r="H16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16" s="8" t="s">
        <v>44</v>
      </c>
      <c r="J16" s="10">
        <v>756</v>
      </c>
      <c r="K16" s="9" t="s">
        <v>279</v>
      </c>
      <c r="L16" s="10">
        <v>1635</v>
      </c>
    </row>
    <row r="17" spans="1:12" x14ac:dyDescent="0.3">
      <c r="A17" s="8" t="s">
        <v>7</v>
      </c>
      <c r="B17" s="9" t="s">
        <v>128</v>
      </c>
      <c r="C17" s="9" t="s">
        <v>1</v>
      </c>
      <c r="D17" s="9" t="s">
        <v>340</v>
      </c>
      <c r="E17" s="9" t="s">
        <v>341</v>
      </c>
      <c r="F17" s="9" t="s">
        <v>401</v>
      </c>
      <c r="G17" s="31">
        <v>1</v>
      </c>
      <c r="H17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17" s="8" t="s">
        <v>44</v>
      </c>
      <c r="J17" s="10">
        <v>770</v>
      </c>
      <c r="K17" s="9" t="s">
        <v>279</v>
      </c>
      <c r="L17" s="10">
        <v>1648</v>
      </c>
    </row>
    <row r="18" spans="1:12" x14ac:dyDescent="0.3">
      <c r="A18" s="8" t="s">
        <v>7</v>
      </c>
      <c r="B18" s="9" t="s">
        <v>123</v>
      </c>
      <c r="C18" s="9" t="s">
        <v>1</v>
      </c>
      <c r="D18" s="9" t="s">
        <v>334</v>
      </c>
      <c r="E18" s="9"/>
      <c r="F18" s="9"/>
      <c r="G18" s="31"/>
      <c r="H18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18" s="8" t="s">
        <v>44</v>
      </c>
      <c r="J18" s="10">
        <v>700</v>
      </c>
      <c r="K18" s="9" t="s">
        <v>278</v>
      </c>
      <c r="L18" s="10">
        <v>61</v>
      </c>
    </row>
    <row r="19" spans="1:12" x14ac:dyDescent="0.3">
      <c r="A19" s="8" t="s">
        <v>7</v>
      </c>
      <c r="B19" s="9" t="s">
        <v>121</v>
      </c>
      <c r="C19" s="9" t="s">
        <v>1</v>
      </c>
      <c r="D19" s="9" t="s">
        <v>342</v>
      </c>
      <c r="E19" s="9"/>
      <c r="F19" s="9"/>
      <c r="G19" s="31"/>
      <c r="H19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19" s="8" t="s">
        <v>44</v>
      </c>
      <c r="J19" s="10">
        <v>670</v>
      </c>
      <c r="K19" s="9" t="s">
        <v>275</v>
      </c>
      <c r="L19" s="10">
        <v>59</v>
      </c>
    </row>
    <row r="20" spans="1:12" x14ac:dyDescent="0.3">
      <c r="A20" s="8" t="s">
        <v>7</v>
      </c>
      <c r="B20" s="9" t="s">
        <v>122</v>
      </c>
      <c r="C20" s="9" t="s">
        <v>1</v>
      </c>
      <c r="D20" s="9" t="s">
        <v>342</v>
      </c>
      <c r="E20" s="9"/>
      <c r="F20" s="9"/>
      <c r="G20" s="31"/>
      <c r="H20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20" s="8" t="s">
        <v>44</v>
      </c>
      <c r="J20" s="10">
        <v>684</v>
      </c>
      <c r="K20" s="9" t="s">
        <v>275</v>
      </c>
      <c r="L20" s="10">
        <v>77</v>
      </c>
    </row>
    <row r="21" spans="1:12" x14ac:dyDescent="0.3">
      <c r="A21" s="8" t="s">
        <v>7</v>
      </c>
      <c r="B21" s="9" t="s">
        <v>108</v>
      </c>
      <c r="C21" s="9" t="s">
        <v>1</v>
      </c>
      <c r="D21" s="9" t="s">
        <v>344</v>
      </c>
      <c r="E21" s="9"/>
      <c r="F21" s="9"/>
      <c r="G21" s="31"/>
      <c r="H21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21" s="8" t="s">
        <v>44</v>
      </c>
      <c r="J21" s="10">
        <v>54</v>
      </c>
      <c r="K21" s="9" t="s">
        <v>274</v>
      </c>
      <c r="L21" s="10">
        <v>1585</v>
      </c>
    </row>
    <row r="22" spans="1:12" x14ac:dyDescent="0.3">
      <c r="A22" s="8" t="s">
        <v>7</v>
      </c>
      <c r="B22" s="9" t="s">
        <v>109</v>
      </c>
      <c r="C22" s="9" t="s">
        <v>1</v>
      </c>
      <c r="D22" s="9" t="s">
        <v>331</v>
      </c>
      <c r="E22" s="9"/>
      <c r="F22" s="9"/>
      <c r="G22" s="31"/>
      <c r="H22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22" s="8" t="s">
        <v>44</v>
      </c>
      <c r="J22" s="10">
        <v>103</v>
      </c>
      <c r="K22" s="9" t="s">
        <v>274</v>
      </c>
      <c r="L22" s="10">
        <v>1613</v>
      </c>
    </row>
    <row r="23" spans="1:12" x14ac:dyDescent="0.3">
      <c r="A23" s="8" t="s">
        <v>7</v>
      </c>
      <c r="B23" s="9" t="s">
        <v>110</v>
      </c>
      <c r="C23" s="9" t="s">
        <v>1</v>
      </c>
      <c r="D23" s="9" t="s">
        <v>331</v>
      </c>
      <c r="E23" s="9"/>
      <c r="F23" s="9"/>
      <c r="G23" s="31"/>
      <c r="H23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23" s="8" t="s">
        <v>44</v>
      </c>
      <c r="J23" s="10">
        <v>152</v>
      </c>
      <c r="K23" s="9" t="s">
        <v>274</v>
      </c>
      <c r="L23" s="10">
        <v>1640</v>
      </c>
    </row>
    <row r="24" spans="1:12" x14ac:dyDescent="0.3">
      <c r="A24" s="8" t="s">
        <v>7</v>
      </c>
      <c r="B24" s="9" t="s">
        <v>111</v>
      </c>
      <c r="C24" s="9" t="s">
        <v>1</v>
      </c>
      <c r="D24" s="9" t="s">
        <v>331</v>
      </c>
      <c r="E24" s="9"/>
      <c r="F24" s="9"/>
      <c r="G24" s="31"/>
      <c r="H24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24" s="8" t="s">
        <v>44</v>
      </c>
      <c r="J24" s="10">
        <v>201</v>
      </c>
      <c r="K24" s="9" t="s">
        <v>274</v>
      </c>
      <c r="L24" s="10">
        <v>1667</v>
      </c>
    </row>
    <row r="25" spans="1:12" x14ac:dyDescent="0.3">
      <c r="A25" s="8" t="s">
        <v>7</v>
      </c>
      <c r="B25" s="9" t="s">
        <v>112</v>
      </c>
      <c r="C25" s="9" t="s">
        <v>1</v>
      </c>
      <c r="D25" s="9" t="s">
        <v>331</v>
      </c>
      <c r="E25" s="9"/>
      <c r="F25" s="9"/>
      <c r="G25" s="31"/>
      <c r="H25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25" s="8" t="s">
        <v>44</v>
      </c>
      <c r="J25" s="10">
        <v>250</v>
      </c>
      <c r="K25" s="9" t="s">
        <v>274</v>
      </c>
      <c r="L25" s="10">
        <v>1694</v>
      </c>
    </row>
    <row r="26" spans="1:12" x14ac:dyDescent="0.3">
      <c r="A26" s="8" t="s">
        <v>7</v>
      </c>
      <c r="B26" s="9" t="s">
        <v>113</v>
      </c>
      <c r="C26" s="9" t="s">
        <v>1</v>
      </c>
      <c r="D26" s="9" t="s">
        <v>331</v>
      </c>
      <c r="E26" s="9"/>
      <c r="F26" s="9"/>
      <c r="G26" s="31"/>
      <c r="H26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26" s="8" t="s">
        <v>44</v>
      </c>
      <c r="J26" s="10">
        <v>299</v>
      </c>
      <c r="K26" s="9" t="s">
        <v>274</v>
      </c>
      <c r="L26" s="10">
        <v>1721</v>
      </c>
    </row>
    <row r="27" spans="1:12" x14ac:dyDescent="0.3">
      <c r="A27" s="8" t="s">
        <v>7</v>
      </c>
      <c r="B27" s="9" t="s">
        <v>114</v>
      </c>
      <c r="C27" s="9" t="s">
        <v>1</v>
      </c>
      <c r="D27" s="9" t="s">
        <v>331</v>
      </c>
      <c r="E27" s="9"/>
      <c r="F27" s="9"/>
      <c r="G27" s="31"/>
      <c r="H27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27" s="8" t="s">
        <v>44</v>
      </c>
      <c r="J27" s="10">
        <v>348</v>
      </c>
      <c r="K27" s="9" t="s">
        <v>274</v>
      </c>
      <c r="L27" s="10">
        <v>1748</v>
      </c>
    </row>
    <row r="28" spans="1:12" x14ac:dyDescent="0.3">
      <c r="A28" s="8" t="s">
        <v>7</v>
      </c>
      <c r="B28" s="9" t="s">
        <v>119</v>
      </c>
      <c r="C28" s="9" t="s">
        <v>1</v>
      </c>
      <c r="D28" s="9" t="s">
        <v>345</v>
      </c>
      <c r="E28" s="9"/>
      <c r="F28" s="9"/>
      <c r="G28" s="31"/>
      <c r="H28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28" s="8" t="s">
        <v>44</v>
      </c>
      <c r="J28" s="10">
        <v>598</v>
      </c>
      <c r="K28" s="9" t="s">
        <v>277</v>
      </c>
      <c r="L28" s="10">
        <v>90</v>
      </c>
    </row>
    <row r="29" spans="1:12" x14ac:dyDescent="0.3">
      <c r="A29" s="8" t="s">
        <v>7</v>
      </c>
      <c r="B29" s="9" t="s">
        <v>120</v>
      </c>
      <c r="C29" s="9" t="s">
        <v>1</v>
      </c>
      <c r="D29" s="9" t="s">
        <v>331</v>
      </c>
      <c r="E29" s="9"/>
      <c r="F29" s="9"/>
      <c r="G29" s="31"/>
      <c r="H29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29" s="8" t="s">
        <v>44</v>
      </c>
      <c r="J29" s="10">
        <v>652</v>
      </c>
      <c r="K29" s="9" t="s">
        <v>277</v>
      </c>
      <c r="L29" s="10">
        <v>124</v>
      </c>
    </row>
    <row r="30" spans="1:12" x14ac:dyDescent="0.3">
      <c r="A30" s="8" t="s">
        <v>7</v>
      </c>
      <c r="B30" s="9" t="s">
        <v>115</v>
      </c>
      <c r="C30" s="9" t="s">
        <v>1</v>
      </c>
      <c r="D30" s="9" t="s">
        <v>345</v>
      </c>
      <c r="E30" s="9"/>
      <c r="F30" s="9"/>
      <c r="G30" s="31"/>
      <c r="H30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30" s="8" t="s">
        <v>44</v>
      </c>
      <c r="J30" s="10">
        <v>397</v>
      </c>
      <c r="K30" s="9" t="s">
        <v>275</v>
      </c>
      <c r="L30" s="10">
        <v>1</v>
      </c>
    </row>
    <row r="31" spans="1:12" x14ac:dyDescent="0.3">
      <c r="A31" s="8" t="s">
        <v>7</v>
      </c>
      <c r="B31" s="9" t="s">
        <v>116</v>
      </c>
      <c r="C31" s="9" t="s">
        <v>1</v>
      </c>
      <c r="D31" s="9" t="s">
        <v>331</v>
      </c>
      <c r="E31" s="9"/>
      <c r="F31" s="9"/>
      <c r="G31" s="31"/>
      <c r="H31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31" s="8" t="s">
        <v>44</v>
      </c>
      <c r="J31" s="10">
        <v>446</v>
      </c>
      <c r="K31" s="9" t="s">
        <v>275</v>
      </c>
      <c r="L31" s="10">
        <v>32</v>
      </c>
    </row>
    <row r="32" spans="1:12" x14ac:dyDescent="0.3">
      <c r="A32" s="8" t="s">
        <v>7</v>
      </c>
      <c r="B32" s="9" t="s">
        <v>117</v>
      </c>
      <c r="C32" s="9" t="s">
        <v>1</v>
      </c>
      <c r="D32" s="9" t="s">
        <v>331</v>
      </c>
      <c r="E32" s="9"/>
      <c r="F32" s="9"/>
      <c r="G32" s="31"/>
      <c r="H32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32" s="8" t="s">
        <v>44</v>
      </c>
      <c r="J32" s="10">
        <v>495</v>
      </c>
      <c r="K32" s="9" t="s">
        <v>276</v>
      </c>
      <c r="L32" s="10">
        <v>1609</v>
      </c>
    </row>
    <row r="33" spans="1:12" x14ac:dyDescent="0.3">
      <c r="A33" s="8" t="s">
        <v>7</v>
      </c>
      <c r="B33" s="9" t="s">
        <v>118</v>
      </c>
      <c r="C33" s="9" t="s">
        <v>1</v>
      </c>
      <c r="D33" s="9" t="s">
        <v>331</v>
      </c>
      <c r="E33" s="9"/>
      <c r="F33" s="9"/>
      <c r="G33" s="31"/>
      <c r="H33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33" s="8" t="s">
        <v>44</v>
      </c>
      <c r="J33" s="10">
        <v>544</v>
      </c>
      <c r="K33" s="9" t="s">
        <v>276</v>
      </c>
      <c r="L33" s="10">
        <v>1636</v>
      </c>
    </row>
    <row r="34" spans="1:12" x14ac:dyDescent="0.3">
      <c r="A34" s="8" t="s">
        <v>7</v>
      </c>
      <c r="B34" s="9" t="s">
        <v>131</v>
      </c>
      <c r="C34" s="9" t="s">
        <v>1</v>
      </c>
      <c r="D34" s="9" t="s">
        <v>342</v>
      </c>
      <c r="E34" s="9"/>
      <c r="F34" s="9"/>
      <c r="G34" s="31"/>
      <c r="H34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34" s="8" t="s">
        <v>44</v>
      </c>
      <c r="J34" s="10">
        <v>830</v>
      </c>
      <c r="K34" s="9" t="s">
        <v>275</v>
      </c>
      <c r="L34" s="10">
        <v>125</v>
      </c>
    </row>
    <row r="35" spans="1:12" x14ac:dyDescent="0.3">
      <c r="A35" s="8" t="s">
        <v>8</v>
      </c>
      <c r="B35" s="9" t="s">
        <v>133</v>
      </c>
      <c r="C35" s="9" t="s">
        <v>3</v>
      </c>
      <c r="D35" s="9" t="s">
        <v>339</v>
      </c>
      <c r="E35" s="9"/>
      <c r="F35" s="9"/>
      <c r="G35" s="31"/>
      <c r="H35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35" s="8" t="s">
        <v>46</v>
      </c>
      <c r="J35" s="10">
        <v>11</v>
      </c>
      <c r="K35" s="9" t="s">
        <v>281</v>
      </c>
      <c r="L35" s="10">
        <v>1</v>
      </c>
    </row>
    <row r="36" spans="1:12" x14ac:dyDescent="0.3">
      <c r="A36" s="8" t="s">
        <v>9</v>
      </c>
      <c r="B36" s="9" t="s">
        <v>153</v>
      </c>
      <c r="C36" s="9" t="s">
        <v>2</v>
      </c>
      <c r="D36" s="9" t="s">
        <v>334</v>
      </c>
      <c r="E36" s="9"/>
      <c r="F36" s="9"/>
      <c r="G36" s="31"/>
      <c r="H36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36" s="8" t="s">
        <v>51</v>
      </c>
      <c r="J36" s="10">
        <v>128</v>
      </c>
      <c r="K36" s="9" t="s">
        <v>284</v>
      </c>
      <c r="L36" s="10">
        <v>978</v>
      </c>
    </row>
    <row r="37" spans="1:12" x14ac:dyDescent="0.3">
      <c r="A37" s="8" t="s">
        <v>9</v>
      </c>
      <c r="B37" s="9" t="s">
        <v>149</v>
      </c>
      <c r="C37" s="9" t="s">
        <v>2</v>
      </c>
      <c r="D37" s="9" t="s">
        <v>334</v>
      </c>
      <c r="E37" s="9"/>
      <c r="F37" s="9"/>
      <c r="G37" s="31"/>
      <c r="H37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37" s="8" t="s">
        <v>51</v>
      </c>
      <c r="J37" s="10">
        <v>56</v>
      </c>
      <c r="K37" s="9" t="s">
        <v>284</v>
      </c>
      <c r="L37" s="10">
        <v>905</v>
      </c>
    </row>
    <row r="38" spans="1:12" x14ac:dyDescent="0.3">
      <c r="A38" s="8" t="s">
        <v>9</v>
      </c>
      <c r="B38" s="9" t="s">
        <v>152</v>
      </c>
      <c r="C38" s="9" t="s">
        <v>2</v>
      </c>
      <c r="D38" s="9" t="s">
        <v>334</v>
      </c>
      <c r="E38" s="9"/>
      <c r="F38" s="9"/>
      <c r="G38" s="31"/>
      <c r="H38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38" s="8" t="s">
        <v>51</v>
      </c>
      <c r="J38" s="10">
        <v>110</v>
      </c>
      <c r="K38" s="9" t="s">
        <v>284</v>
      </c>
      <c r="L38" s="10">
        <v>960</v>
      </c>
    </row>
    <row r="39" spans="1:12" x14ac:dyDescent="0.3">
      <c r="A39" s="8" t="s">
        <v>9</v>
      </c>
      <c r="B39" s="9" t="s">
        <v>147</v>
      </c>
      <c r="C39" s="9" t="s">
        <v>2</v>
      </c>
      <c r="D39" s="9" t="s">
        <v>334</v>
      </c>
      <c r="E39" s="9"/>
      <c r="F39" s="9"/>
      <c r="G39" s="31"/>
      <c r="H39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39" s="8" t="s">
        <v>51</v>
      </c>
      <c r="J39" s="10">
        <v>18</v>
      </c>
      <c r="K39" s="9" t="s">
        <v>284</v>
      </c>
      <c r="L39" s="10">
        <v>866</v>
      </c>
    </row>
    <row r="40" spans="1:12" x14ac:dyDescent="0.3">
      <c r="A40" s="8" t="s">
        <v>9</v>
      </c>
      <c r="B40" s="9" t="s">
        <v>150</v>
      </c>
      <c r="C40" s="9" t="s">
        <v>2</v>
      </c>
      <c r="D40" s="9" t="s">
        <v>334</v>
      </c>
      <c r="E40" s="9"/>
      <c r="F40" s="9"/>
      <c r="G40" s="31"/>
      <c r="H40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40" s="8" t="s">
        <v>51</v>
      </c>
      <c r="J40" s="10">
        <v>74</v>
      </c>
      <c r="K40" s="9" t="s">
        <v>284</v>
      </c>
      <c r="L40" s="10">
        <v>924</v>
      </c>
    </row>
    <row r="41" spans="1:12" x14ac:dyDescent="0.3">
      <c r="A41" s="8" t="s">
        <v>9</v>
      </c>
      <c r="B41" s="9" t="s">
        <v>151</v>
      </c>
      <c r="C41" s="9" t="s">
        <v>2</v>
      </c>
      <c r="D41" s="9" t="s">
        <v>334</v>
      </c>
      <c r="E41" s="9"/>
      <c r="F41" s="9"/>
      <c r="G41" s="31"/>
      <c r="H41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41" s="8" t="s">
        <v>51</v>
      </c>
      <c r="J41" s="10">
        <v>92</v>
      </c>
      <c r="K41" s="9" t="s">
        <v>284</v>
      </c>
      <c r="L41" s="10">
        <v>942</v>
      </c>
    </row>
    <row r="42" spans="1:12" x14ac:dyDescent="0.3">
      <c r="A42" s="8" t="s">
        <v>9</v>
      </c>
      <c r="B42" s="9" t="s">
        <v>148</v>
      </c>
      <c r="C42" s="9" t="s">
        <v>2</v>
      </c>
      <c r="D42" s="9" t="s">
        <v>334</v>
      </c>
      <c r="E42" s="9"/>
      <c r="F42" s="9"/>
      <c r="G42" s="31"/>
      <c r="H42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42" s="8" t="s">
        <v>51</v>
      </c>
      <c r="J42" s="10">
        <v>37</v>
      </c>
      <c r="K42" s="9" t="s">
        <v>284</v>
      </c>
      <c r="L42" s="10">
        <v>886</v>
      </c>
    </row>
    <row r="43" spans="1:12" x14ac:dyDescent="0.3">
      <c r="A43" s="8" t="s">
        <v>9</v>
      </c>
      <c r="B43" s="9" t="s">
        <v>154</v>
      </c>
      <c r="C43" s="9" t="s">
        <v>2</v>
      </c>
      <c r="D43" s="9" t="s">
        <v>330</v>
      </c>
      <c r="E43" s="9" t="s">
        <v>346</v>
      </c>
      <c r="F43" s="9" t="s">
        <v>400</v>
      </c>
      <c r="G43" s="31">
        <v>1</v>
      </c>
      <c r="H43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43" s="8" t="s">
        <v>52</v>
      </c>
      <c r="J43" s="10">
        <v>9</v>
      </c>
      <c r="K43" s="9" t="s">
        <v>285</v>
      </c>
      <c r="L43" s="10">
        <v>391</v>
      </c>
    </row>
    <row r="44" spans="1:12" x14ac:dyDescent="0.3">
      <c r="A44" s="8" t="s">
        <v>9</v>
      </c>
      <c r="B44" s="9" t="s">
        <v>136</v>
      </c>
      <c r="C44" s="9" t="s">
        <v>1</v>
      </c>
      <c r="D44" s="9" t="s">
        <v>342</v>
      </c>
      <c r="E44" s="9"/>
      <c r="F44" s="9"/>
      <c r="G44" s="31"/>
      <c r="H44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44" s="8" t="s">
        <v>48</v>
      </c>
      <c r="J44" s="10">
        <v>27</v>
      </c>
      <c r="K44" s="9" t="s">
        <v>282</v>
      </c>
      <c r="L44" s="10">
        <v>10</v>
      </c>
    </row>
    <row r="45" spans="1:12" x14ac:dyDescent="0.3">
      <c r="A45" s="8" t="s">
        <v>9</v>
      </c>
      <c r="B45" s="9" t="s">
        <v>135</v>
      </c>
      <c r="C45" s="9" t="s">
        <v>1</v>
      </c>
      <c r="D45" s="9" t="s">
        <v>347</v>
      </c>
      <c r="E45" s="9"/>
      <c r="F45" s="9"/>
      <c r="G45" s="31"/>
      <c r="H45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45" s="8" t="s">
        <v>48</v>
      </c>
      <c r="J45" s="10">
        <v>18</v>
      </c>
      <c r="K45" s="9" t="s">
        <v>282</v>
      </c>
      <c r="L45" s="10">
        <v>1</v>
      </c>
    </row>
    <row r="46" spans="1:12" x14ac:dyDescent="0.3">
      <c r="A46" s="8" t="s">
        <v>9</v>
      </c>
      <c r="B46" s="9" t="s">
        <v>137</v>
      </c>
      <c r="C46" s="9" t="s">
        <v>1</v>
      </c>
      <c r="D46" s="9" t="s">
        <v>342</v>
      </c>
      <c r="E46" s="9"/>
      <c r="F46" s="9"/>
      <c r="G46" s="31"/>
      <c r="H46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46" s="8" t="s">
        <v>48</v>
      </c>
      <c r="J46" s="10">
        <v>36</v>
      </c>
      <c r="K46" s="9" t="s">
        <v>282</v>
      </c>
      <c r="L46" s="10">
        <v>19</v>
      </c>
    </row>
    <row r="47" spans="1:12" x14ac:dyDescent="0.3">
      <c r="A47" s="8" t="s">
        <v>9</v>
      </c>
      <c r="B47" s="9" t="s">
        <v>138</v>
      </c>
      <c r="C47" s="9" t="s">
        <v>1</v>
      </c>
      <c r="D47" s="9" t="s">
        <v>338</v>
      </c>
      <c r="E47" s="9"/>
      <c r="F47" s="9"/>
      <c r="G47" s="31"/>
      <c r="H47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47" s="8" t="s">
        <v>49</v>
      </c>
      <c r="J47" s="10">
        <v>40</v>
      </c>
      <c r="K47" s="9" t="s">
        <v>283</v>
      </c>
      <c r="L47" s="10">
        <v>1619</v>
      </c>
    </row>
    <row r="48" spans="1:12" x14ac:dyDescent="0.3">
      <c r="A48" s="8" t="s">
        <v>9</v>
      </c>
      <c r="B48" s="9" t="s">
        <v>139</v>
      </c>
      <c r="C48" s="9" t="s">
        <v>1</v>
      </c>
      <c r="D48" s="9" t="s">
        <v>338</v>
      </c>
      <c r="E48" s="9"/>
      <c r="F48" s="9"/>
      <c r="G48" s="31"/>
      <c r="H48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48" s="8" t="s">
        <v>49</v>
      </c>
      <c r="J48" s="10">
        <v>83</v>
      </c>
      <c r="K48" s="9" t="s">
        <v>283</v>
      </c>
      <c r="L48" s="10">
        <v>1651</v>
      </c>
    </row>
    <row r="49" spans="1:12" x14ac:dyDescent="0.3">
      <c r="A49" s="8" t="s">
        <v>9</v>
      </c>
      <c r="B49" s="9" t="s">
        <v>155</v>
      </c>
      <c r="C49" s="9" t="s">
        <v>0</v>
      </c>
      <c r="D49" s="9" t="s">
        <v>339</v>
      </c>
      <c r="E49" s="9"/>
      <c r="F49" s="9"/>
      <c r="G49" s="31"/>
      <c r="H49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49" s="8" t="s">
        <v>53</v>
      </c>
      <c r="J49" s="10">
        <v>30</v>
      </c>
      <c r="K49" s="9" t="s">
        <v>286</v>
      </c>
      <c r="L49" s="10">
        <v>441</v>
      </c>
    </row>
    <row r="50" spans="1:12" x14ac:dyDescent="0.3">
      <c r="A50" s="8" t="s">
        <v>9</v>
      </c>
      <c r="B50" s="9" t="s">
        <v>134</v>
      </c>
      <c r="C50" s="9" t="s">
        <v>1</v>
      </c>
      <c r="D50" s="9" t="s">
        <v>344</v>
      </c>
      <c r="E50" s="9"/>
      <c r="F50" s="9"/>
      <c r="G50" s="31"/>
      <c r="H50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50" s="8" t="s">
        <v>47</v>
      </c>
      <c r="J50" s="10">
        <v>54</v>
      </c>
      <c r="K50" s="9" t="s">
        <v>278</v>
      </c>
      <c r="L50" s="10">
        <v>327</v>
      </c>
    </row>
    <row r="51" spans="1:12" x14ac:dyDescent="0.3">
      <c r="A51" s="8" t="s">
        <v>9</v>
      </c>
      <c r="B51" s="9" t="s">
        <v>146</v>
      </c>
      <c r="C51" s="9" t="s">
        <v>1</v>
      </c>
      <c r="D51" s="9" t="s">
        <v>331</v>
      </c>
      <c r="E51" s="9"/>
      <c r="F51" s="9"/>
      <c r="G51" s="31"/>
      <c r="H51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51" s="8" t="s">
        <v>50</v>
      </c>
      <c r="J51" s="10">
        <v>321</v>
      </c>
      <c r="K51" s="9" t="s">
        <v>270</v>
      </c>
      <c r="L51" s="10">
        <v>3954</v>
      </c>
    </row>
    <row r="52" spans="1:12" x14ac:dyDescent="0.3">
      <c r="A52" s="8" t="s">
        <v>9</v>
      </c>
      <c r="B52" s="9" t="s">
        <v>145</v>
      </c>
      <c r="C52" s="9" t="s">
        <v>1</v>
      </c>
      <c r="D52" s="9" t="s">
        <v>331</v>
      </c>
      <c r="E52" s="9"/>
      <c r="F52" s="9"/>
      <c r="G52" s="31"/>
      <c r="H52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52" s="8" t="s">
        <v>50</v>
      </c>
      <c r="J52" s="10">
        <v>275</v>
      </c>
      <c r="K52" s="9" t="s">
        <v>270</v>
      </c>
      <c r="L52" s="10">
        <v>3979</v>
      </c>
    </row>
    <row r="53" spans="1:12" x14ac:dyDescent="0.3">
      <c r="A53" s="8" t="s">
        <v>9</v>
      </c>
      <c r="B53" s="9" t="s">
        <v>144</v>
      </c>
      <c r="C53" s="9" t="s">
        <v>1</v>
      </c>
      <c r="D53" s="9" t="s">
        <v>331</v>
      </c>
      <c r="E53" s="9"/>
      <c r="F53" s="9"/>
      <c r="G53" s="31"/>
      <c r="H53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53" s="8" t="s">
        <v>50</v>
      </c>
      <c r="J53" s="10">
        <v>229</v>
      </c>
      <c r="K53" s="9" t="s">
        <v>270</v>
      </c>
      <c r="L53" s="10">
        <v>4029</v>
      </c>
    </row>
    <row r="54" spans="1:12" x14ac:dyDescent="0.3">
      <c r="A54" s="8" t="s">
        <v>9</v>
      </c>
      <c r="B54" s="9" t="s">
        <v>142</v>
      </c>
      <c r="C54" s="9" t="s">
        <v>1</v>
      </c>
      <c r="D54" s="9" t="s">
        <v>345</v>
      </c>
      <c r="E54" s="9"/>
      <c r="F54" s="9"/>
      <c r="G54" s="31"/>
      <c r="H54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54" s="8" t="s">
        <v>50</v>
      </c>
      <c r="J54" s="10">
        <v>139</v>
      </c>
      <c r="K54" s="9" t="s">
        <v>270</v>
      </c>
      <c r="L54" s="10">
        <v>3849</v>
      </c>
    </row>
    <row r="55" spans="1:12" x14ac:dyDescent="0.3">
      <c r="A55" s="8" t="s">
        <v>9</v>
      </c>
      <c r="B55" s="9" t="s">
        <v>143</v>
      </c>
      <c r="C55" s="9" t="s">
        <v>1</v>
      </c>
      <c r="D55" s="9" t="s">
        <v>331</v>
      </c>
      <c r="E55" s="9"/>
      <c r="F55" s="9"/>
      <c r="G55" s="31"/>
      <c r="H55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55" s="8" t="s">
        <v>50</v>
      </c>
      <c r="J55" s="10">
        <v>186</v>
      </c>
      <c r="K55" s="9" t="s">
        <v>270</v>
      </c>
      <c r="L55" s="10">
        <v>3877</v>
      </c>
    </row>
    <row r="56" spans="1:12" x14ac:dyDescent="0.3">
      <c r="A56" s="8" t="s">
        <v>9</v>
      </c>
      <c r="B56" s="9" t="s">
        <v>140</v>
      </c>
      <c r="C56" s="9" t="s">
        <v>1</v>
      </c>
      <c r="D56" s="9" t="s">
        <v>331</v>
      </c>
      <c r="E56" s="9"/>
      <c r="F56" s="9"/>
      <c r="G56" s="31"/>
      <c r="H56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56" s="8" t="s">
        <v>50</v>
      </c>
      <c r="J56" s="10">
        <v>46</v>
      </c>
      <c r="K56" s="9" t="s">
        <v>270</v>
      </c>
      <c r="L56" s="10">
        <v>3903</v>
      </c>
    </row>
    <row r="57" spans="1:12" x14ac:dyDescent="0.3">
      <c r="A57" s="8" t="s">
        <v>9</v>
      </c>
      <c r="B57" s="9" t="s">
        <v>141</v>
      </c>
      <c r="C57" s="9" t="s">
        <v>1</v>
      </c>
      <c r="D57" s="9" t="s">
        <v>331</v>
      </c>
      <c r="E57" s="9"/>
      <c r="F57" s="9"/>
      <c r="G57" s="31"/>
      <c r="H57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57" s="8" t="s">
        <v>50</v>
      </c>
      <c r="J57" s="10">
        <v>93</v>
      </c>
      <c r="K57" s="9" t="s">
        <v>270</v>
      </c>
      <c r="L57" s="10">
        <v>3928</v>
      </c>
    </row>
    <row r="58" spans="1:12" x14ac:dyDescent="0.3">
      <c r="A58" s="8" t="s">
        <v>10</v>
      </c>
      <c r="B58" s="9" t="s">
        <v>157</v>
      </c>
      <c r="C58" s="9" t="s">
        <v>0</v>
      </c>
      <c r="D58" s="9" t="s">
        <v>339</v>
      </c>
      <c r="E58" s="9"/>
      <c r="F58" s="9"/>
      <c r="G58" s="31"/>
      <c r="H58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58" s="8" t="s">
        <v>54</v>
      </c>
      <c r="J58" s="10">
        <v>162</v>
      </c>
      <c r="K58" s="9" t="s">
        <v>287</v>
      </c>
      <c r="L58" s="10">
        <v>84</v>
      </c>
    </row>
    <row r="59" spans="1:12" x14ac:dyDescent="0.3">
      <c r="A59" s="8" t="s">
        <v>10</v>
      </c>
      <c r="B59" s="9" t="s">
        <v>156</v>
      </c>
      <c r="C59" s="9" t="s">
        <v>0</v>
      </c>
      <c r="D59" s="9" t="s">
        <v>330</v>
      </c>
      <c r="E59" s="9" t="s">
        <v>335</v>
      </c>
      <c r="F59" s="9" t="s">
        <v>400</v>
      </c>
      <c r="G59" s="31">
        <v>1</v>
      </c>
      <c r="H59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59" s="8" t="s">
        <v>54</v>
      </c>
      <c r="J59" s="10">
        <v>31</v>
      </c>
      <c r="K59" s="9" t="s">
        <v>287</v>
      </c>
      <c r="L59" s="10">
        <v>55</v>
      </c>
    </row>
    <row r="60" spans="1:12" x14ac:dyDescent="0.3">
      <c r="A60" s="8" t="s">
        <v>10</v>
      </c>
      <c r="B60" s="9" t="s">
        <v>158</v>
      </c>
      <c r="C60" s="9" t="s">
        <v>0</v>
      </c>
      <c r="D60" s="9" t="s">
        <v>339</v>
      </c>
      <c r="E60" s="9"/>
      <c r="F60" s="9"/>
      <c r="G60" s="31"/>
      <c r="H60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60" s="8" t="s">
        <v>55</v>
      </c>
      <c r="J60" s="10">
        <v>50</v>
      </c>
      <c r="K60" s="9" t="s">
        <v>287</v>
      </c>
      <c r="L60" s="10">
        <v>212</v>
      </c>
    </row>
    <row r="61" spans="1:12" x14ac:dyDescent="0.3">
      <c r="A61" s="8" t="s">
        <v>10</v>
      </c>
      <c r="B61" s="9" t="s">
        <v>159</v>
      </c>
      <c r="C61" s="9" t="s">
        <v>0</v>
      </c>
      <c r="D61" s="9" t="s">
        <v>339</v>
      </c>
      <c r="E61" s="9"/>
      <c r="F61" s="9"/>
      <c r="G61" s="31"/>
      <c r="H61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61" s="8" t="s">
        <v>56</v>
      </c>
      <c r="J61" s="10">
        <v>30</v>
      </c>
      <c r="K61" s="9" t="s">
        <v>287</v>
      </c>
      <c r="L61" s="10">
        <v>259</v>
      </c>
    </row>
    <row r="62" spans="1:12" x14ac:dyDescent="0.3">
      <c r="A62" s="8" t="s">
        <v>10</v>
      </c>
      <c r="B62" s="9" t="s">
        <v>160</v>
      </c>
      <c r="C62" s="9" t="s">
        <v>0</v>
      </c>
      <c r="D62" s="9" t="s">
        <v>339</v>
      </c>
      <c r="E62" s="9"/>
      <c r="F62" s="9"/>
      <c r="G62" s="31"/>
      <c r="H62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62" s="8" t="s">
        <v>56</v>
      </c>
      <c r="J62" s="10">
        <v>60</v>
      </c>
      <c r="K62" s="9" t="s">
        <v>287</v>
      </c>
      <c r="L62" s="10">
        <v>286</v>
      </c>
    </row>
    <row r="63" spans="1:12" x14ac:dyDescent="0.3">
      <c r="A63" s="8" t="s">
        <v>10</v>
      </c>
      <c r="B63" s="9" t="s">
        <v>161</v>
      </c>
      <c r="C63" s="9" t="s">
        <v>0</v>
      </c>
      <c r="D63" s="9" t="s">
        <v>339</v>
      </c>
      <c r="E63" s="9"/>
      <c r="F63" s="9"/>
      <c r="G63" s="31"/>
      <c r="H63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63" s="8" t="s">
        <v>56</v>
      </c>
      <c r="J63" s="10">
        <v>90</v>
      </c>
      <c r="K63" s="9" t="s">
        <v>287</v>
      </c>
      <c r="L63" s="10">
        <v>313</v>
      </c>
    </row>
    <row r="64" spans="1:12" x14ac:dyDescent="0.3">
      <c r="A64" s="8" t="s">
        <v>10</v>
      </c>
      <c r="B64" s="9" t="s">
        <v>162</v>
      </c>
      <c r="C64" s="9" t="s">
        <v>0</v>
      </c>
      <c r="D64" s="9" t="s">
        <v>339</v>
      </c>
      <c r="E64" s="9"/>
      <c r="F64" s="9"/>
      <c r="G64" s="31"/>
      <c r="H64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64" s="8" t="s">
        <v>57</v>
      </c>
      <c r="J64" s="10">
        <v>31</v>
      </c>
      <c r="K64" s="9" t="s">
        <v>287</v>
      </c>
      <c r="L64" s="10">
        <v>340</v>
      </c>
    </row>
    <row r="65" spans="1:12" x14ac:dyDescent="0.3">
      <c r="A65" s="8" t="s">
        <v>10</v>
      </c>
      <c r="B65" s="9" t="s">
        <v>163</v>
      </c>
      <c r="C65" s="9" t="s">
        <v>0</v>
      </c>
      <c r="D65" s="9" t="s">
        <v>339</v>
      </c>
      <c r="E65" s="9"/>
      <c r="F65" s="9"/>
      <c r="G65" s="31"/>
      <c r="H65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65" s="8" t="s">
        <v>58</v>
      </c>
      <c r="J65" s="10">
        <v>30</v>
      </c>
      <c r="K65" s="9" t="s">
        <v>287</v>
      </c>
      <c r="L65" s="10">
        <v>1</v>
      </c>
    </row>
    <row r="66" spans="1:12" x14ac:dyDescent="0.3">
      <c r="A66" s="8" t="s">
        <v>10</v>
      </c>
      <c r="B66" s="9" t="s">
        <v>164</v>
      </c>
      <c r="C66" s="9" t="s">
        <v>0</v>
      </c>
      <c r="D66" s="9" t="s">
        <v>339</v>
      </c>
      <c r="E66" s="9"/>
      <c r="F66" s="9"/>
      <c r="G66" s="31"/>
      <c r="H66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66" s="8" t="s">
        <v>59</v>
      </c>
      <c r="J66" s="10">
        <v>54</v>
      </c>
      <c r="K66" s="9" t="s">
        <v>287</v>
      </c>
      <c r="L66" s="10">
        <v>368</v>
      </c>
    </row>
    <row r="67" spans="1:12" x14ac:dyDescent="0.3">
      <c r="A67" s="8" t="s">
        <v>10</v>
      </c>
      <c r="B67" s="9" t="s">
        <v>165</v>
      </c>
      <c r="C67" s="9" t="s">
        <v>0</v>
      </c>
      <c r="D67" s="9" t="s">
        <v>348</v>
      </c>
      <c r="E67" s="9" t="s">
        <v>399</v>
      </c>
      <c r="F67" s="9" t="s">
        <v>408</v>
      </c>
      <c r="G67" s="31">
        <v>1</v>
      </c>
      <c r="H67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67" s="8" t="s">
        <v>60</v>
      </c>
      <c r="J67" s="10">
        <v>30</v>
      </c>
      <c r="K67" s="9" t="s">
        <v>287</v>
      </c>
      <c r="L67" s="10">
        <v>419</v>
      </c>
    </row>
    <row r="68" spans="1:12" x14ac:dyDescent="0.3">
      <c r="A68" s="8" t="s">
        <v>10</v>
      </c>
      <c r="B68" s="9" t="s">
        <v>167</v>
      </c>
      <c r="C68" s="9" t="s">
        <v>0</v>
      </c>
      <c r="D68" s="9" t="s">
        <v>348</v>
      </c>
      <c r="E68" s="9" t="s">
        <v>399</v>
      </c>
      <c r="F68" s="9" t="s">
        <v>408</v>
      </c>
      <c r="G68" s="31">
        <v>1</v>
      </c>
      <c r="H68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68" s="8" t="s">
        <v>61</v>
      </c>
      <c r="J68" s="10">
        <v>67</v>
      </c>
      <c r="K68" s="9" t="s">
        <v>287</v>
      </c>
      <c r="L68" s="10">
        <v>27</v>
      </c>
    </row>
    <row r="69" spans="1:12" x14ac:dyDescent="0.3">
      <c r="A69" s="8" t="s">
        <v>10</v>
      </c>
      <c r="B69" s="9" t="s">
        <v>166</v>
      </c>
      <c r="C69" s="9" t="s">
        <v>0</v>
      </c>
      <c r="D69" s="9" t="s">
        <v>348</v>
      </c>
      <c r="E69" s="9" t="s">
        <v>399</v>
      </c>
      <c r="F69" s="9" t="s">
        <v>408</v>
      </c>
      <c r="G69" s="31">
        <v>1</v>
      </c>
      <c r="H69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69" s="8" t="s">
        <v>61</v>
      </c>
      <c r="J69" s="10">
        <v>31</v>
      </c>
      <c r="K69" s="9" t="s">
        <v>287</v>
      </c>
      <c r="L69" s="10">
        <v>444</v>
      </c>
    </row>
    <row r="70" spans="1:12" x14ac:dyDescent="0.3">
      <c r="A70" s="8" t="s">
        <v>11</v>
      </c>
      <c r="B70" s="9" t="s">
        <v>188</v>
      </c>
      <c r="C70" s="9" t="s">
        <v>2</v>
      </c>
      <c r="D70" s="9" t="s">
        <v>342</v>
      </c>
      <c r="E70" s="9"/>
      <c r="F70" s="9"/>
      <c r="G70" s="31"/>
      <c r="H70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70" s="8" t="s">
        <v>67</v>
      </c>
      <c r="J70" s="10">
        <v>249</v>
      </c>
      <c r="K70" s="9" t="s">
        <v>294</v>
      </c>
      <c r="L70" s="10">
        <v>214</v>
      </c>
    </row>
    <row r="71" spans="1:12" x14ac:dyDescent="0.3">
      <c r="A71" s="8" t="s">
        <v>11</v>
      </c>
      <c r="B71" s="9" t="s">
        <v>187</v>
      </c>
      <c r="C71" s="9" t="s">
        <v>2</v>
      </c>
      <c r="D71" s="9" t="s">
        <v>342</v>
      </c>
      <c r="E71" s="9"/>
      <c r="F71" s="9"/>
      <c r="G71" s="31"/>
      <c r="H71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71" s="8" t="s">
        <v>67</v>
      </c>
      <c r="J71" s="10">
        <v>215</v>
      </c>
      <c r="K71" s="9" t="s">
        <v>294</v>
      </c>
      <c r="L71" s="10">
        <v>202</v>
      </c>
    </row>
    <row r="72" spans="1:12" x14ac:dyDescent="0.3">
      <c r="A72" s="8" t="s">
        <v>11</v>
      </c>
      <c r="B72" s="9" t="s">
        <v>182</v>
      </c>
      <c r="C72" s="9" t="s">
        <v>2</v>
      </c>
      <c r="D72" s="9" t="s">
        <v>349</v>
      </c>
      <c r="E72" s="9"/>
      <c r="F72" s="9" t="s">
        <v>411</v>
      </c>
      <c r="G72" s="31">
        <v>1</v>
      </c>
      <c r="H72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72" s="8" t="s">
        <v>67</v>
      </c>
      <c r="J72" s="10">
        <v>71</v>
      </c>
      <c r="K72" s="9" t="s">
        <v>294</v>
      </c>
      <c r="L72" s="10">
        <v>1</v>
      </c>
    </row>
    <row r="73" spans="1:12" x14ac:dyDescent="0.3">
      <c r="A73" s="8" t="s">
        <v>11</v>
      </c>
      <c r="B73" s="9" t="s">
        <v>183</v>
      </c>
      <c r="C73" s="9" t="s">
        <v>2</v>
      </c>
      <c r="D73" s="9" t="s">
        <v>342</v>
      </c>
      <c r="E73" s="9"/>
      <c r="F73" s="9"/>
      <c r="G73" s="31"/>
      <c r="H73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73" s="8" t="s">
        <v>67</v>
      </c>
      <c r="J73" s="10">
        <v>115</v>
      </c>
      <c r="K73" s="9" t="s">
        <v>294</v>
      </c>
      <c r="L73" s="10">
        <v>70</v>
      </c>
    </row>
    <row r="74" spans="1:12" x14ac:dyDescent="0.3">
      <c r="A74" s="8" t="s">
        <v>11</v>
      </c>
      <c r="B74" s="9" t="s">
        <v>184</v>
      </c>
      <c r="C74" s="9" t="s">
        <v>2</v>
      </c>
      <c r="D74" s="9" t="s">
        <v>349</v>
      </c>
      <c r="E74" s="9"/>
      <c r="F74" s="9" t="s">
        <v>411</v>
      </c>
      <c r="G74" s="31">
        <v>1</v>
      </c>
      <c r="H74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74" s="8" t="s">
        <v>67</v>
      </c>
      <c r="J74" s="10">
        <v>143</v>
      </c>
      <c r="K74" s="9" t="s">
        <v>294</v>
      </c>
      <c r="L74" s="10">
        <v>114</v>
      </c>
    </row>
    <row r="75" spans="1:12" x14ac:dyDescent="0.3">
      <c r="A75" s="8" t="s">
        <v>11</v>
      </c>
      <c r="B75" s="9" t="s">
        <v>186</v>
      </c>
      <c r="C75" s="9" t="s">
        <v>2</v>
      </c>
      <c r="D75" s="9" t="s">
        <v>349</v>
      </c>
      <c r="E75" s="9"/>
      <c r="F75" s="9" t="s">
        <v>411</v>
      </c>
      <c r="G75" s="31">
        <v>1</v>
      </c>
      <c r="H75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75" s="8" t="s">
        <v>67</v>
      </c>
      <c r="J75" s="10">
        <v>203</v>
      </c>
      <c r="K75" s="9" t="s">
        <v>294</v>
      </c>
      <c r="L75" s="10">
        <v>172</v>
      </c>
    </row>
    <row r="76" spans="1:12" x14ac:dyDescent="0.3">
      <c r="A76" s="8" t="s">
        <v>11</v>
      </c>
      <c r="B76" s="9" t="s">
        <v>185</v>
      </c>
      <c r="C76" s="9" t="s">
        <v>2</v>
      </c>
      <c r="D76" s="9" t="s">
        <v>349</v>
      </c>
      <c r="E76" s="9"/>
      <c r="F76" s="9" t="s">
        <v>411</v>
      </c>
      <c r="G76" s="31">
        <v>1</v>
      </c>
      <c r="H76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76" s="8" t="s">
        <v>67</v>
      </c>
      <c r="J76" s="10">
        <v>173</v>
      </c>
      <c r="K76" s="9" t="s">
        <v>294</v>
      </c>
      <c r="L76" s="10">
        <v>142</v>
      </c>
    </row>
    <row r="77" spans="1:12" x14ac:dyDescent="0.3">
      <c r="A77" s="8" t="s">
        <v>11</v>
      </c>
      <c r="B77" s="9" t="s">
        <v>180</v>
      </c>
      <c r="C77" s="9" t="s">
        <v>3</v>
      </c>
      <c r="D77" s="9" t="s">
        <v>351</v>
      </c>
      <c r="E77" s="9" t="s">
        <v>352</v>
      </c>
      <c r="F77" s="9"/>
      <c r="G77" s="31"/>
      <c r="H77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77" s="8" t="s">
        <v>66</v>
      </c>
      <c r="J77" s="10">
        <v>16</v>
      </c>
      <c r="K77" s="9" t="s">
        <v>293</v>
      </c>
      <c r="L77" s="10">
        <v>138</v>
      </c>
    </row>
    <row r="78" spans="1:12" x14ac:dyDescent="0.3">
      <c r="A78" s="8" t="s">
        <v>11</v>
      </c>
      <c r="B78" s="9" t="s">
        <v>190</v>
      </c>
      <c r="C78" s="9" t="s">
        <v>2</v>
      </c>
      <c r="D78" s="9" t="s">
        <v>342</v>
      </c>
      <c r="E78" s="9"/>
      <c r="F78" s="9"/>
      <c r="G78" s="31"/>
      <c r="H78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78" s="8" t="s">
        <v>67</v>
      </c>
      <c r="J78" s="10">
        <v>310</v>
      </c>
      <c r="K78" s="9" t="s">
        <v>294</v>
      </c>
      <c r="L78" s="10">
        <v>290</v>
      </c>
    </row>
    <row r="79" spans="1:12" x14ac:dyDescent="0.3">
      <c r="A79" s="8" t="s">
        <v>11</v>
      </c>
      <c r="B79" s="9" t="s">
        <v>191</v>
      </c>
      <c r="C79" s="9" t="s">
        <v>2</v>
      </c>
      <c r="D79" s="9" t="s">
        <v>342</v>
      </c>
      <c r="E79" s="9"/>
      <c r="F79" s="9"/>
      <c r="G79" s="31"/>
      <c r="H79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79" s="8" t="s">
        <v>67</v>
      </c>
      <c r="J79" s="10">
        <v>332</v>
      </c>
      <c r="K79" s="9" t="s">
        <v>294</v>
      </c>
      <c r="L79" s="10">
        <v>309</v>
      </c>
    </row>
    <row r="80" spans="1:12" x14ac:dyDescent="0.3">
      <c r="A80" s="8" t="s">
        <v>11</v>
      </c>
      <c r="B80" s="9" t="s">
        <v>181</v>
      </c>
      <c r="C80" s="9" t="s">
        <v>3</v>
      </c>
      <c r="D80" s="9" t="s">
        <v>353</v>
      </c>
      <c r="E80" s="9" t="s">
        <v>354</v>
      </c>
      <c r="F80" s="9" t="s">
        <v>411</v>
      </c>
      <c r="G80" s="31">
        <v>1</v>
      </c>
      <c r="H80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80" s="8" t="s">
        <v>66</v>
      </c>
      <c r="J80" s="10">
        <v>42</v>
      </c>
      <c r="K80" s="9" t="s">
        <v>293</v>
      </c>
      <c r="L80" s="10">
        <v>156</v>
      </c>
    </row>
    <row r="81" spans="1:12" x14ac:dyDescent="0.3">
      <c r="A81" s="8" t="s">
        <v>11</v>
      </c>
      <c r="B81" s="9" t="s">
        <v>189</v>
      </c>
      <c r="C81" s="9" t="s">
        <v>2</v>
      </c>
      <c r="D81" s="9" t="s">
        <v>342</v>
      </c>
      <c r="E81" s="9"/>
      <c r="F81" s="9"/>
      <c r="G81" s="31"/>
      <c r="H81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81" s="8" t="s">
        <v>67</v>
      </c>
      <c r="J81" s="10">
        <v>291</v>
      </c>
      <c r="K81" s="9" t="s">
        <v>294</v>
      </c>
      <c r="L81" s="10">
        <v>248</v>
      </c>
    </row>
    <row r="82" spans="1:12" x14ac:dyDescent="0.3">
      <c r="A82" s="8" t="s">
        <v>11</v>
      </c>
      <c r="B82" s="9" t="s">
        <v>193</v>
      </c>
      <c r="C82" s="9" t="s">
        <v>2</v>
      </c>
      <c r="D82" s="9" t="s">
        <v>349</v>
      </c>
      <c r="E82" s="9"/>
      <c r="F82" s="9" t="s">
        <v>411</v>
      </c>
      <c r="G82" s="31">
        <v>1</v>
      </c>
      <c r="H82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82" s="8" t="s">
        <v>68</v>
      </c>
      <c r="J82" s="10">
        <v>153</v>
      </c>
      <c r="K82" s="9" t="s">
        <v>294</v>
      </c>
      <c r="L82" s="10">
        <v>355</v>
      </c>
    </row>
    <row r="83" spans="1:12" x14ac:dyDescent="0.3">
      <c r="A83" s="8" t="s">
        <v>11</v>
      </c>
      <c r="B83" s="9" t="s">
        <v>192</v>
      </c>
      <c r="C83" s="9" t="s">
        <v>2</v>
      </c>
      <c r="D83" s="9" t="s">
        <v>342</v>
      </c>
      <c r="E83" s="9"/>
      <c r="F83" s="9"/>
      <c r="G83" s="31"/>
      <c r="H83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83" s="8" t="s">
        <v>67</v>
      </c>
      <c r="J83" s="10">
        <v>356</v>
      </c>
      <c r="K83" s="9" t="s">
        <v>294</v>
      </c>
      <c r="L83" s="10">
        <v>331</v>
      </c>
    </row>
    <row r="84" spans="1:12" x14ac:dyDescent="0.3">
      <c r="A84" s="8" t="s">
        <v>11</v>
      </c>
      <c r="B84" s="9" t="s">
        <v>177</v>
      </c>
      <c r="C84" s="9" t="s">
        <v>1</v>
      </c>
      <c r="D84" s="9" t="s">
        <v>374</v>
      </c>
      <c r="E84" s="9"/>
      <c r="F84" s="9" t="s">
        <v>411</v>
      </c>
      <c r="G84" s="31">
        <v>1</v>
      </c>
      <c r="H84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84" s="8" t="s">
        <v>63</v>
      </c>
      <c r="J84" s="10">
        <v>218</v>
      </c>
      <c r="K84" s="9" t="s">
        <v>290</v>
      </c>
      <c r="L84" s="10">
        <v>1219</v>
      </c>
    </row>
    <row r="85" spans="1:12" x14ac:dyDescent="0.3">
      <c r="A85" s="8" t="s">
        <v>11</v>
      </c>
      <c r="B85" s="9" t="s">
        <v>176</v>
      </c>
      <c r="C85" s="9" t="s">
        <v>1</v>
      </c>
      <c r="D85" s="9" t="s">
        <v>374</v>
      </c>
      <c r="E85" s="9"/>
      <c r="F85" s="9" t="s">
        <v>411</v>
      </c>
      <c r="G85" s="31">
        <v>1</v>
      </c>
      <c r="H85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85" s="8" t="s">
        <v>62</v>
      </c>
      <c r="J85" s="10">
        <v>911</v>
      </c>
      <c r="K85" s="9" t="s">
        <v>289</v>
      </c>
      <c r="L85" s="10">
        <v>616</v>
      </c>
    </row>
    <row r="86" spans="1:12" x14ac:dyDescent="0.3">
      <c r="A86" s="8" t="s">
        <v>11</v>
      </c>
      <c r="B86" s="9" t="s">
        <v>175</v>
      </c>
      <c r="C86" s="9" t="s">
        <v>1</v>
      </c>
      <c r="D86" s="9" t="s">
        <v>374</v>
      </c>
      <c r="E86" s="9"/>
      <c r="F86" s="9" t="s">
        <v>411</v>
      </c>
      <c r="G86" s="31">
        <v>1</v>
      </c>
      <c r="H86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86" s="8" t="s">
        <v>62</v>
      </c>
      <c r="J86" s="10">
        <v>833</v>
      </c>
      <c r="K86" s="9" t="s">
        <v>289</v>
      </c>
      <c r="L86" s="10">
        <v>588</v>
      </c>
    </row>
    <row r="87" spans="1:12" x14ac:dyDescent="0.3">
      <c r="A87" s="8" t="s">
        <v>11</v>
      </c>
      <c r="B87" s="9" t="s">
        <v>172</v>
      </c>
      <c r="C87" s="9" t="s">
        <v>1</v>
      </c>
      <c r="D87" s="9" t="s">
        <v>374</v>
      </c>
      <c r="E87" s="9"/>
      <c r="F87" s="9" t="s">
        <v>411</v>
      </c>
      <c r="G87" s="31">
        <v>1</v>
      </c>
      <c r="H87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87" s="8" t="s">
        <v>62</v>
      </c>
      <c r="J87" s="10">
        <v>299</v>
      </c>
      <c r="K87" s="9" t="s">
        <v>288</v>
      </c>
      <c r="L87" s="10">
        <v>116</v>
      </c>
    </row>
    <row r="88" spans="1:12" x14ac:dyDescent="0.3">
      <c r="A88" s="8" t="s">
        <v>11</v>
      </c>
      <c r="B88" s="9" t="s">
        <v>171</v>
      </c>
      <c r="C88" s="9" t="s">
        <v>1</v>
      </c>
      <c r="D88" s="9" t="s">
        <v>374</v>
      </c>
      <c r="E88" s="9"/>
      <c r="F88" s="9" t="s">
        <v>411</v>
      </c>
      <c r="G88" s="31">
        <v>1</v>
      </c>
      <c r="H88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88" s="8" t="s">
        <v>62</v>
      </c>
      <c r="J88" s="10">
        <v>152</v>
      </c>
      <c r="K88" s="9" t="s">
        <v>288</v>
      </c>
      <c r="L88" s="10">
        <v>81</v>
      </c>
    </row>
    <row r="89" spans="1:12" x14ac:dyDescent="0.3">
      <c r="A89" s="8" t="s">
        <v>11</v>
      </c>
      <c r="B89" s="9" t="s">
        <v>168</v>
      </c>
      <c r="C89" s="9" t="s">
        <v>1</v>
      </c>
      <c r="D89" s="9" t="s">
        <v>374</v>
      </c>
      <c r="E89" s="9"/>
      <c r="F89" s="9" t="s">
        <v>411</v>
      </c>
      <c r="G89" s="31">
        <v>1</v>
      </c>
      <c r="H89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89" s="8" t="s">
        <v>62</v>
      </c>
      <c r="J89" s="10">
        <v>35</v>
      </c>
      <c r="K89" s="9" t="s">
        <v>288</v>
      </c>
      <c r="L89" s="10">
        <v>1</v>
      </c>
    </row>
    <row r="90" spans="1:12" x14ac:dyDescent="0.3">
      <c r="A90" s="8" t="s">
        <v>11</v>
      </c>
      <c r="B90" s="9" t="s">
        <v>169</v>
      </c>
      <c r="C90" s="9" t="s">
        <v>1</v>
      </c>
      <c r="D90" s="9" t="s">
        <v>374</v>
      </c>
      <c r="E90" s="9"/>
      <c r="F90" s="9" t="s">
        <v>411</v>
      </c>
      <c r="G90" s="31">
        <v>1</v>
      </c>
      <c r="H90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90" s="8" t="s">
        <v>62</v>
      </c>
      <c r="J90" s="10">
        <v>71</v>
      </c>
      <c r="K90" s="9" t="s">
        <v>288</v>
      </c>
      <c r="L90" s="10">
        <v>26</v>
      </c>
    </row>
    <row r="91" spans="1:12" x14ac:dyDescent="0.3">
      <c r="A91" s="8" t="s">
        <v>11</v>
      </c>
      <c r="B91" s="9" t="s">
        <v>170</v>
      </c>
      <c r="C91" s="9" t="s">
        <v>1</v>
      </c>
      <c r="D91" s="9" t="s">
        <v>374</v>
      </c>
      <c r="E91" s="9"/>
      <c r="F91" s="9" t="s">
        <v>411</v>
      </c>
      <c r="G91" s="31">
        <v>1</v>
      </c>
      <c r="H91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91" s="8" t="s">
        <v>62</v>
      </c>
      <c r="J91" s="10">
        <v>108</v>
      </c>
      <c r="K91" s="9" t="s">
        <v>288</v>
      </c>
      <c r="L91" s="10">
        <v>53</v>
      </c>
    </row>
    <row r="92" spans="1:12" x14ac:dyDescent="0.3">
      <c r="A92" s="8" t="s">
        <v>11</v>
      </c>
      <c r="B92" s="9" t="s">
        <v>174</v>
      </c>
      <c r="C92" s="9" t="s">
        <v>1</v>
      </c>
      <c r="D92" s="9" t="s">
        <v>374</v>
      </c>
      <c r="E92" s="9"/>
      <c r="F92" s="9" t="s">
        <v>411</v>
      </c>
      <c r="G92" s="31">
        <v>1</v>
      </c>
      <c r="H92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92" s="8" t="s">
        <v>62</v>
      </c>
      <c r="J92" s="10">
        <v>766</v>
      </c>
      <c r="K92" s="9" t="s">
        <v>289</v>
      </c>
      <c r="L92" s="10">
        <v>563</v>
      </c>
    </row>
    <row r="93" spans="1:12" x14ac:dyDescent="0.3">
      <c r="A93" s="8" t="s">
        <v>11</v>
      </c>
      <c r="B93" s="9" t="s">
        <v>178</v>
      </c>
      <c r="C93" s="9" t="s">
        <v>1</v>
      </c>
      <c r="D93" s="9" t="s">
        <v>374</v>
      </c>
      <c r="E93" s="9"/>
      <c r="F93" s="9" t="s">
        <v>411</v>
      </c>
      <c r="G93" s="31">
        <v>1</v>
      </c>
      <c r="H93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93" s="8" t="s">
        <v>64</v>
      </c>
      <c r="J93" s="10">
        <v>58</v>
      </c>
      <c r="K93" s="9" t="s">
        <v>291</v>
      </c>
      <c r="L93" s="10">
        <v>1808</v>
      </c>
    </row>
    <row r="94" spans="1:12" x14ac:dyDescent="0.3">
      <c r="A94" s="8" t="s">
        <v>11</v>
      </c>
      <c r="B94" s="9" t="s">
        <v>173</v>
      </c>
      <c r="C94" s="9" t="s">
        <v>1</v>
      </c>
      <c r="D94" s="9" t="s">
        <v>374</v>
      </c>
      <c r="E94" s="9"/>
      <c r="F94" s="9" t="s">
        <v>411</v>
      </c>
      <c r="G94" s="31">
        <v>1</v>
      </c>
      <c r="H94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94" s="8" t="s">
        <v>62</v>
      </c>
      <c r="J94" s="10">
        <v>702</v>
      </c>
      <c r="K94" s="9" t="s">
        <v>289</v>
      </c>
      <c r="L94" s="10">
        <v>531</v>
      </c>
    </row>
    <row r="95" spans="1:12" x14ac:dyDescent="0.3">
      <c r="A95" s="8" t="s">
        <v>11</v>
      </c>
      <c r="B95" s="9" t="s">
        <v>179</v>
      </c>
      <c r="C95" s="9" t="s">
        <v>1</v>
      </c>
      <c r="D95" s="9" t="s">
        <v>339</v>
      </c>
      <c r="E95" s="9"/>
      <c r="F95" s="9"/>
      <c r="G95" s="31"/>
      <c r="H95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95" s="8" t="s">
        <v>65</v>
      </c>
      <c r="J95" s="10">
        <v>39</v>
      </c>
      <c r="K95" s="9" t="s">
        <v>292</v>
      </c>
      <c r="L95" s="10">
        <v>1</v>
      </c>
    </row>
    <row r="96" spans="1:12" x14ac:dyDescent="0.3">
      <c r="A96" s="8" t="s">
        <v>11</v>
      </c>
      <c r="B96" s="9" t="s">
        <v>194</v>
      </c>
      <c r="C96" s="9" t="s">
        <v>2</v>
      </c>
      <c r="D96" s="9" t="s">
        <v>349</v>
      </c>
      <c r="E96" s="9"/>
      <c r="F96" s="9" t="s">
        <v>411</v>
      </c>
      <c r="G96" s="31">
        <v>1</v>
      </c>
      <c r="H96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96" s="8" t="s">
        <v>68</v>
      </c>
      <c r="J96" s="10">
        <v>193</v>
      </c>
      <c r="K96" s="9" t="s">
        <v>294</v>
      </c>
      <c r="L96" s="10">
        <v>372</v>
      </c>
    </row>
    <row r="97" spans="1:12" x14ac:dyDescent="0.3">
      <c r="A97" s="8" t="s">
        <v>12</v>
      </c>
      <c r="B97" s="9" t="s">
        <v>195</v>
      </c>
      <c r="C97" s="9" t="s">
        <v>3</v>
      </c>
      <c r="D97" s="9" t="s">
        <v>342</v>
      </c>
      <c r="E97" s="9"/>
      <c r="F97" s="9"/>
      <c r="G97" s="31"/>
      <c r="H97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97" s="8" t="s">
        <v>69</v>
      </c>
      <c r="J97" s="10">
        <v>13</v>
      </c>
      <c r="K97" s="9" t="s">
        <v>295</v>
      </c>
      <c r="L97" s="10">
        <v>1745</v>
      </c>
    </row>
    <row r="98" spans="1:12" x14ac:dyDescent="0.3">
      <c r="A98" s="8" t="s">
        <v>12</v>
      </c>
      <c r="B98" s="9" t="s">
        <v>199</v>
      </c>
      <c r="C98" s="9" t="s">
        <v>3</v>
      </c>
      <c r="D98" s="9" t="s">
        <v>342</v>
      </c>
      <c r="E98" s="9"/>
      <c r="F98" s="9"/>
      <c r="G98" s="31"/>
      <c r="H98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98" s="8" t="s">
        <v>69</v>
      </c>
      <c r="J98" s="10">
        <v>69</v>
      </c>
      <c r="K98" s="9" t="s">
        <v>295</v>
      </c>
      <c r="L98" s="10">
        <v>1801</v>
      </c>
    </row>
    <row r="99" spans="1:12" x14ac:dyDescent="0.3">
      <c r="A99" s="8" t="s">
        <v>12</v>
      </c>
      <c r="B99" s="9" t="s">
        <v>196</v>
      </c>
      <c r="C99" s="9" t="s">
        <v>3</v>
      </c>
      <c r="D99" s="9" t="s">
        <v>342</v>
      </c>
      <c r="E99" s="9"/>
      <c r="F99" s="9"/>
      <c r="G99" s="31"/>
      <c r="H99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99" s="8" t="s">
        <v>69</v>
      </c>
      <c r="J99" s="10">
        <v>27</v>
      </c>
      <c r="K99" s="9" t="s">
        <v>295</v>
      </c>
      <c r="L99" s="10">
        <v>1759</v>
      </c>
    </row>
    <row r="100" spans="1:12" x14ac:dyDescent="0.3">
      <c r="A100" s="8" t="s">
        <v>12</v>
      </c>
      <c r="B100" s="9" t="s">
        <v>197</v>
      </c>
      <c r="C100" s="9" t="s">
        <v>3</v>
      </c>
      <c r="D100" s="9" t="s">
        <v>342</v>
      </c>
      <c r="E100" s="9"/>
      <c r="F100" s="9"/>
      <c r="G100" s="31"/>
      <c r="H100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100" s="8" t="s">
        <v>69</v>
      </c>
      <c r="J100" s="10">
        <v>41</v>
      </c>
      <c r="K100" s="9" t="s">
        <v>295</v>
      </c>
      <c r="L100" s="10">
        <v>1773</v>
      </c>
    </row>
    <row r="101" spans="1:12" x14ac:dyDescent="0.3">
      <c r="A101" s="8" t="s">
        <v>12</v>
      </c>
      <c r="B101" s="9" t="s">
        <v>198</v>
      </c>
      <c r="C101" s="9" t="s">
        <v>3</v>
      </c>
      <c r="D101" s="9" t="s">
        <v>342</v>
      </c>
      <c r="E101" s="9"/>
      <c r="F101" s="9"/>
      <c r="G101" s="31"/>
      <c r="H101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101" s="8" t="s">
        <v>69</v>
      </c>
      <c r="J101" s="10">
        <v>55</v>
      </c>
      <c r="K101" s="9" t="s">
        <v>295</v>
      </c>
      <c r="L101" s="10">
        <v>1787</v>
      </c>
    </row>
    <row r="102" spans="1:12" x14ac:dyDescent="0.3">
      <c r="A102" s="8" t="s">
        <v>12</v>
      </c>
      <c r="B102" s="9" t="s">
        <v>200</v>
      </c>
      <c r="C102" s="9" t="s">
        <v>3</v>
      </c>
      <c r="D102" s="9" t="s">
        <v>342</v>
      </c>
      <c r="E102" s="9"/>
      <c r="F102" s="9"/>
      <c r="G102" s="31"/>
      <c r="H102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102" s="8" t="s">
        <v>69</v>
      </c>
      <c r="J102" s="10">
        <v>83</v>
      </c>
      <c r="K102" s="9" t="s">
        <v>295</v>
      </c>
      <c r="L102" s="10">
        <v>1815</v>
      </c>
    </row>
    <row r="103" spans="1:12" x14ac:dyDescent="0.3">
      <c r="A103" s="8" t="s">
        <v>12</v>
      </c>
      <c r="B103" s="9" t="s">
        <v>201</v>
      </c>
      <c r="C103" s="9" t="s">
        <v>3</v>
      </c>
      <c r="D103" s="9" t="s">
        <v>342</v>
      </c>
      <c r="E103" s="9"/>
      <c r="F103" s="9"/>
      <c r="G103" s="31"/>
      <c r="H103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103" s="8" t="s">
        <v>69</v>
      </c>
      <c r="J103" s="10">
        <v>97</v>
      </c>
      <c r="K103" s="9" t="s">
        <v>295</v>
      </c>
      <c r="L103" s="10">
        <v>1829</v>
      </c>
    </row>
    <row r="104" spans="1:12" x14ac:dyDescent="0.3">
      <c r="A104" s="8" t="s">
        <v>12</v>
      </c>
      <c r="B104" s="9" t="s">
        <v>202</v>
      </c>
      <c r="C104" s="9" t="s">
        <v>3</v>
      </c>
      <c r="D104" s="9" t="s">
        <v>342</v>
      </c>
      <c r="E104" s="9"/>
      <c r="F104" s="9"/>
      <c r="G104" s="31"/>
      <c r="H104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104" s="8" t="s">
        <v>69</v>
      </c>
      <c r="J104" s="10">
        <v>111</v>
      </c>
      <c r="K104" s="9" t="s">
        <v>295</v>
      </c>
      <c r="L104" s="10">
        <v>1843</v>
      </c>
    </row>
    <row r="105" spans="1:12" x14ac:dyDescent="0.3">
      <c r="A105" s="8" t="s">
        <v>12</v>
      </c>
      <c r="B105" s="9" t="s">
        <v>203</v>
      </c>
      <c r="C105" s="9" t="s">
        <v>3</v>
      </c>
      <c r="D105" s="9" t="s">
        <v>342</v>
      </c>
      <c r="E105" s="9"/>
      <c r="F105" s="9"/>
      <c r="G105" s="31"/>
      <c r="H105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105" s="8" t="s">
        <v>69</v>
      </c>
      <c r="J105" s="10">
        <v>125</v>
      </c>
      <c r="K105" s="9" t="s">
        <v>295</v>
      </c>
      <c r="L105" s="10">
        <v>1857</v>
      </c>
    </row>
    <row r="106" spans="1:12" x14ac:dyDescent="0.3">
      <c r="A106" s="8" t="s">
        <v>12</v>
      </c>
      <c r="B106" s="9" t="s">
        <v>204</v>
      </c>
      <c r="C106" s="9" t="s">
        <v>3</v>
      </c>
      <c r="D106" s="9" t="s">
        <v>342</v>
      </c>
      <c r="E106" s="9"/>
      <c r="F106" s="9"/>
      <c r="G106" s="31"/>
      <c r="H106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106" s="8" t="s">
        <v>69</v>
      </c>
      <c r="J106" s="10">
        <v>139</v>
      </c>
      <c r="K106" s="9" t="s">
        <v>295</v>
      </c>
      <c r="L106" s="10">
        <v>1871</v>
      </c>
    </row>
    <row r="107" spans="1:12" x14ac:dyDescent="0.3">
      <c r="A107" s="8" t="s">
        <v>12</v>
      </c>
      <c r="B107" s="9" t="s">
        <v>205</v>
      </c>
      <c r="C107" s="9" t="s">
        <v>3</v>
      </c>
      <c r="D107" s="9" t="s">
        <v>342</v>
      </c>
      <c r="E107" s="9"/>
      <c r="F107" s="9"/>
      <c r="G107" s="31"/>
      <c r="H107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107" s="8" t="s">
        <v>69</v>
      </c>
      <c r="J107" s="10">
        <v>153</v>
      </c>
      <c r="K107" s="9" t="s">
        <v>295</v>
      </c>
      <c r="L107" s="10">
        <v>1885</v>
      </c>
    </row>
    <row r="108" spans="1:12" x14ac:dyDescent="0.3">
      <c r="A108" s="8" t="s">
        <v>12</v>
      </c>
      <c r="B108" s="9" t="s">
        <v>206</v>
      </c>
      <c r="C108" s="9" t="s">
        <v>3</v>
      </c>
      <c r="D108" s="9" t="s">
        <v>342</v>
      </c>
      <c r="E108" s="9"/>
      <c r="F108" s="9"/>
      <c r="G108" s="31"/>
      <c r="H108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108" s="8" t="s">
        <v>69</v>
      </c>
      <c r="J108" s="10">
        <v>167</v>
      </c>
      <c r="K108" s="9" t="s">
        <v>295</v>
      </c>
      <c r="L108" s="10">
        <v>1899</v>
      </c>
    </row>
    <row r="109" spans="1:12" x14ac:dyDescent="0.3">
      <c r="A109" s="8" t="s">
        <v>13</v>
      </c>
      <c r="B109" s="9" t="s">
        <v>132</v>
      </c>
      <c r="C109" s="9" t="s">
        <v>2</v>
      </c>
      <c r="D109" s="9" t="s">
        <v>330</v>
      </c>
      <c r="E109" s="9" t="s">
        <v>385</v>
      </c>
      <c r="F109" s="9" t="s">
        <v>401</v>
      </c>
      <c r="G109" s="31">
        <v>1</v>
      </c>
      <c r="H109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109" s="8" t="s">
        <v>45</v>
      </c>
      <c r="J109" s="10">
        <v>15</v>
      </c>
      <c r="K109" s="9" t="s">
        <v>280</v>
      </c>
      <c r="L109" s="10">
        <v>460</v>
      </c>
    </row>
    <row r="110" spans="1:12" x14ac:dyDescent="0.3">
      <c r="A110" s="8" t="s">
        <v>13</v>
      </c>
      <c r="B110" s="9" t="s">
        <v>106</v>
      </c>
      <c r="C110" s="9" t="s">
        <v>1</v>
      </c>
      <c r="D110" s="9" t="s">
        <v>338</v>
      </c>
      <c r="E110" s="9"/>
      <c r="F110" s="9"/>
      <c r="G110" s="31"/>
      <c r="H110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110" s="8" t="s">
        <v>42</v>
      </c>
      <c r="J110" s="10">
        <v>53</v>
      </c>
      <c r="K110" s="9" t="s">
        <v>272</v>
      </c>
      <c r="L110" s="10">
        <v>457</v>
      </c>
    </row>
    <row r="111" spans="1:12" x14ac:dyDescent="0.3">
      <c r="A111" s="8" t="s">
        <v>13</v>
      </c>
      <c r="B111" s="9" t="s">
        <v>165</v>
      </c>
      <c r="C111" s="9" t="s">
        <v>0</v>
      </c>
      <c r="D111" s="9" t="s">
        <v>339</v>
      </c>
      <c r="E111" s="9"/>
      <c r="F111" s="9"/>
      <c r="G111" s="31"/>
      <c r="H111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111" s="8" t="s">
        <v>60</v>
      </c>
      <c r="J111" s="10">
        <v>28</v>
      </c>
      <c r="K111" s="9" t="s">
        <v>287</v>
      </c>
      <c r="L111" s="10">
        <v>419</v>
      </c>
    </row>
    <row r="112" spans="1:12" x14ac:dyDescent="0.3">
      <c r="A112" s="8" t="s">
        <v>13</v>
      </c>
      <c r="B112" s="9" t="s">
        <v>166</v>
      </c>
      <c r="C112" s="9" t="s">
        <v>0</v>
      </c>
      <c r="D112" s="9" t="s">
        <v>330</v>
      </c>
      <c r="E112" s="9" t="s">
        <v>399</v>
      </c>
      <c r="F112" s="9" t="s">
        <v>400</v>
      </c>
      <c r="G112" s="31">
        <v>1</v>
      </c>
      <c r="H112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112" s="8" t="s">
        <v>61</v>
      </c>
      <c r="J112" s="10">
        <v>28</v>
      </c>
      <c r="K112" s="9" t="s">
        <v>287</v>
      </c>
      <c r="L112" s="10">
        <v>444</v>
      </c>
    </row>
    <row r="113" spans="1:12" x14ac:dyDescent="0.3">
      <c r="A113" s="8" t="s">
        <v>14</v>
      </c>
      <c r="B113" s="9" t="s">
        <v>124</v>
      </c>
      <c r="C113" s="9" t="s">
        <v>1</v>
      </c>
      <c r="D113" s="9" t="s">
        <v>340</v>
      </c>
      <c r="E113" s="9" t="s">
        <v>356</v>
      </c>
      <c r="F113" s="9" t="s">
        <v>401</v>
      </c>
      <c r="G113" s="31">
        <v>1</v>
      </c>
      <c r="H113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113" s="8" t="s">
        <v>44</v>
      </c>
      <c r="J113" s="10">
        <v>714</v>
      </c>
      <c r="K113" s="9" t="s">
        <v>279</v>
      </c>
      <c r="L113" s="10">
        <v>1594</v>
      </c>
    </row>
    <row r="114" spans="1:12" x14ac:dyDescent="0.3">
      <c r="A114" s="8" t="s">
        <v>14</v>
      </c>
      <c r="B114" s="9" t="s">
        <v>125</v>
      </c>
      <c r="C114" s="9" t="s">
        <v>1</v>
      </c>
      <c r="D114" s="9" t="s">
        <v>340</v>
      </c>
      <c r="E114" s="9" t="s">
        <v>356</v>
      </c>
      <c r="F114" s="9" t="s">
        <v>401</v>
      </c>
      <c r="G114" s="31">
        <v>1</v>
      </c>
      <c r="H114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114" s="8" t="s">
        <v>44</v>
      </c>
      <c r="J114" s="10">
        <v>728</v>
      </c>
      <c r="K114" s="9" t="s">
        <v>279</v>
      </c>
      <c r="L114" s="10">
        <v>1609</v>
      </c>
    </row>
    <row r="115" spans="1:12" x14ac:dyDescent="0.3">
      <c r="A115" s="8" t="s">
        <v>14</v>
      </c>
      <c r="B115" s="9" t="s">
        <v>129</v>
      </c>
      <c r="C115" s="9" t="s">
        <v>1</v>
      </c>
      <c r="D115" s="9" t="s">
        <v>340</v>
      </c>
      <c r="E115" s="9" t="s">
        <v>356</v>
      </c>
      <c r="F115" s="9" t="s">
        <v>401</v>
      </c>
      <c r="G115" s="31">
        <v>1</v>
      </c>
      <c r="H115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115" s="8" t="s">
        <v>44</v>
      </c>
      <c r="J115" s="10">
        <v>784</v>
      </c>
      <c r="K115" s="9" t="s">
        <v>279</v>
      </c>
      <c r="L115" s="10">
        <v>1661</v>
      </c>
    </row>
    <row r="116" spans="1:12" x14ac:dyDescent="0.3">
      <c r="A116" s="8" t="s">
        <v>14</v>
      </c>
      <c r="B116" s="9" t="s">
        <v>130</v>
      </c>
      <c r="C116" s="9" t="s">
        <v>1</v>
      </c>
      <c r="D116" s="9" t="s">
        <v>330</v>
      </c>
      <c r="E116" s="9" t="s">
        <v>343</v>
      </c>
      <c r="F116" s="9" t="s">
        <v>400</v>
      </c>
      <c r="G116" s="31">
        <v>1</v>
      </c>
      <c r="H116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116" s="8" t="s">
        <v>44</v>
      </c>
      <c r="J116" s="10">
        <v>817</v>
      </c>
      <c r="K116" s="9" t="s">
        <v>275</v>
      </c>
      <c r="L116" s="10">
        <v>91</v>
      </c>
    </row>
    <row r="117" spans="1:12" x14ac:dyDescent="0.3">
      <c r="A117" s="8" t="s">
        <v>14</v>
      </c>
      <c r="B117" s="9" t="s">
        <v>126</v>
      </c>
      <c r="C117" s="9" t="s">
        <v>1</v>
      </c>
      <c r="D117" s="9" t="s">
        <v>340</v>
      </c>
      <c r="E117" s="9" t="s">
        <v>356</v>
      </c>
      <c r="F117" s="9" t="s">
        <v>401</v>
      </c>
      <c r="G117" s="31">
        <v>1</v>
      </c>
      <c r="H117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117" s="8" t="s">
        <v>44</v>
      </c>
      <c r="J117" s="10">
        <v>742</v>
      </c>
      <c r="K117" s="9" t="s">
        <v>279</v>
      </c>
      <c r="L117" s="10">
        <v>1622</v>
      </c>
    </row>
    <row r="118" spans="1:12" x14ac:dyDescent="0.3">
      <c r="A118" s="8" t="s">
        <v>14</v>
      </c>
      <c r="B118" s="9" t="s">
        <v>127</v>
      </c>
      <c r="C118" s="9" t="s">
        <v>1</v>
      </c>
      <c r="D118" s="9" t="s">
        <v>340</v>
      </c>
      <c r="E118" s="9" t="s">
        <v>356</v>
      </c>
      <c r="F118" s="9" t="s">
        <v>401</v>
      </c>
      <c r="G118" s="31">
        <v>1</v>
      </c>
      <c r="H118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118" s="8" t="s">
        <v>44</v>
      </c>
      <c r="J118" s="10">
        <v>756</v>
      </c>
      <c r="K118" s="9" t="s">
        <v>279</v>
      </c>
      <c r="L118" s="10">
        <v>1635</v>
      </c>
    </row>
    <row r="119" spans="1:12" x14ac:dyDescent="0.3">
      <c r="A119" s="8" t="s">
        <v>14</v>
      </c>
      <c r="B119" s="9" t="s">
        <v>128</v>
      </c>
      <c r="C119" s="9" t="s">
        <v>1</v>
      </c>
      <c r="D119" s="9" t="s">
        <v>340</v>
      </c>
      <c r="E119" s="9" t="s">
        <v>356</v>
      </c>
      <c r="F119" s="9" t="s">
        <v>401</v>
      </c>
      <c r="G119" s="31">
        <v>1</v>
      </c>
      <c r="H119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119" s="8" t="s">
        <v>44</v>
      </c>
      <c r="J119" s="10">
        <v>770</v>
      </c>
      <c r="K119" s="9" t="s">
        <v>279</v>
      </c>
      <c r="L119" s="10">
        <v>1648</v>
      </c>
    </row>
    <row r="120" spans="1:12" x14ac:dyDescent="0.3">
      <c r="A120" s="8" t="s">
        <v>14</v>
      </c>
      <c r="B120" s="9" t="s">
        <v>123</v>
      </c>
      <c r="C120" s="9" t="s">
        <v>1</v>
      </c>
      <c r="D120" s="9" t="s">
        <v>342</v>
      </c>
      <c r="E120" s="9"/>
      <c r="F120" s="9"/>
      <c r="G120" s="31"/>
      <c r="H120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120" s="8" t="s">
        <v>44</v>
      </c>
      <c r="J120" s="10">
        <v>700</v>
      </c>
      <c r="K120" s="9" t="s">
        <v>278</v>
      </c>
      <c r="L120" s="10">
        <v>61</v>
      </c>
    </row>
    <row r="121" spans="1:12" x14ac:dyDescent="0.3">
      <c r="A121" s="8" t="s">
        <v>14</v>
      </c>
      <c r="B121" s="9" t="s">
        <v>121</v>
      </c>
      <c r="C121" s="9" t="s">
        <v>1</v>
      </c>
      <c r="D121" s="9" t="s">
        <v>342</v>
      </c>
      <c r="E121" s="9"/>
      <c r="F121" s="9"/>
      <c r="G121" s="31"/>
      <c r="H121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121" s="8" t="s">
        <v>44</v>
      </c>
      <c r="J121" s="10">
        <v>670</v>
      </c>
      <c r="K121" s="9" t="s">
        <v>275</v>
      </c>
      <c r="L121" s="10">
        <v>59</v>
      </c>
    </row>
    <row r="122" spans="1:12" x14ac:dyDescent="0.3">
      <c r="A122" s="8" t="s">
        <v>14</v>
      </c>
      <c r="B122" s="9" t="s">
        <v>122</v>
      </c>
      <c r="C122" s="9" t="s">
        <v>1</v>
      </c>
      <c r="D122" s="9" t="s">
        <v>342</v>
      </c>
      <c r="E122" s="9"/>
      <c r="F122" s="9"/>
      <c r="G122" s="31"/>
      <c r="H122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122" s="8" t="s">
        <v>44</v>
      </c>
      <c r="J122" s="10">
        <v>684</v>
      </c>
      <c r="K122" s="9" t="s">
        <v>275</v>
      </c>
      <c r="L122" s="10">
        <v>77</v>
      </c>
    </row>
    <row r="123" spans="1:12" x14ac:dyDescent="0.3">
      <c r="A123" s="8" t="s">
        <v>14</v>
      </c>
      <c r="B123" s="9" t="s">
        <v>108</v>
      </c>
      <c r="C123" s="9" t="s">
        <v>1</v>
      </c>
      <c r="D123" s="9" t="s">
        <v>357</v>
      </c>
      <c r="E123" s="9"/>
      <c r="F123" s="9"/>
      <c r="G123" s="31"/>
      <c r="H123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123" s="8" t="s">
        <v>44</v>
      </c>
      <c r="J123" s="10">
        <v>54</v>
      </c>
      <c r="K123" s="9" t="s">
        <v>274</v>
      </c>
      <c r="L123" s="10">
        <v>1585</v>
      </c>
    </row>
    <row r="124" spans="1:12" x14ac:dyDescent="0.3">
      <c r="A124" s="8" t="s">
        <v>14</v>
      </c>
      <c r="B124" s="9" t="s">
        <v>109</v>
      </c>
      <c r="C124" s="9" t="s">
        <v>1</v>
      </c>
      <c r="D124" s="9" t="s">
        <v>338</v>
      </c>
      <c r="E124" s="9"/>
      <c r="F124" s="9"/>
      <c r="G124" s="31"/>
      <c r="H124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124" s="8" t="s">
        <v>44</v>
      </c>
      <c r="J124" s="10">
        <v>103</v>
      </c>
      <c r="K124" s="9" t="s">
        <v>274</v>
      </c>
      <c r="L124" s="10">
        <v>1613</v>
      </c>
    </row>
    <row r="125" spans="1:12" x14ac:dyDescent="0.3">
      <c r="A125" s="8" t="s">
        <v>14</v>
      </c>
      <c r="B125" s="9" t="s">
        <v>110</v>
      </c>
      <c r="C125" s="9" t="s">
        <v>1</v>
      </c>
      <c r="D125" s="9" t="s">
        <v>331</v>
      </c>
      <c r="E125" s="9"/>
      <c r="F125" s="9"/>
      <c r="G125" s="31"/>
      <c r="H125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125" s="8" t="s">
        <v>44</v>
      </c>
      <c r="J125" s="10">
        <v>152</v>
      </c>
      <c r="K125" s="9" t="s">
        <v>274</v>
      </c>
      <c r="L125" s="10">
        <v>1640</v>
      </c>
    </row>
    <row r="126" spans="1:12" x14ac:dyDescent="0.3">
      <c r="A126" s="8" t="s">
        <v>14</v>
      </c>
      <c r="B126" s="9" t="s">
        <v>111</v>
      </c>
      <c r="C126" s="9" t="s">
        <v>1</v>
      </c>
      <c r="D126" s="9" t="s">
        <v>331</v>
      </c>
      <c r="E126" s="9"/>
      <c r="F126" s="9"/>
      <c r="G126" s="31"/>
      <c r="H126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126" s="8" t="s">
        <v>44</v>
      </c>
      <c r="J126" s="10">
        <v>201</v>
      </c>
      <c r="K126" s="9" t="s">
        <v>274</v>
      </c>
      <c r="L126" s="10">
        <v>1667</v>
      </c>
    </row>
    <row r="127" spans="1:12" x14ac:dyDescent="0.3">
      <c r="A127" s="8" t="s">
        <v>14</v>
      </c>
      <c r="B127" s="9" t="s">
        <v>112</v>
      </c>
      <c r="C127" s="9" t="s">
        <v>1</v>
      </c>
      <c r="D127" s="9" t="s">
        <v>331</v>
      </c>
      <c r="E127" s="9"/>
      <c r="F127" s="9"/>
      <c r="G127" s="31"/>
      <c r="H127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127" s="8" t="s">
        <v>44</v>
      </c>
      <c r="J127" s="10">
        <v>250</v>
      </c>
      <c r="K127" s="9" t="s">
        <v>274</v>
      </c>
      <c r="L127" s="10">
        <v>1694</v>
      </c>
    </row>
    <row r="128" spans="1:12" x14ac:dyDescent="0.3">
      <c r="A128" s="8" t="s">
        <v>14</v>
      </c>
      <c r="B128" s="9" t="s">
        <v>113</v>
      </c>
      <c r="C128" s="9" t="s">
        <v>1</v>
      </c>
      <c r="D128" s="9" t="s">
        <v>331</v>
      </c>
      <c r="E128" s="9"/>
      <c r="F128" s="9"/>
      <c r="G128" s="31"/>
      <c r="H128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128" s="8" t="s">
        <v>44</v>
      </c>
      <c r="J128" s="10">
        <v>299</v>
      </c>
      <c r="K128" s="9" t="s">
        <v>274</v>
      </c>
      <c r="L128" s="10">
        <v>1721</v>
      </c>
    </row>
    <row r="129" spans="1:12" x14ac:dyDescent="0.3">
      <c r="A129" s="8" t="s">
        <v>14</v>
      </c>
      <c r="B129" s="9" t="s">
        <v>114</v>
      </c>
      <c r="C129" s="9" t="s">
        <v>1</v>
      </c>
      <c r="D129" s="9" t="s">
        <v>331</v>
      </c>
      <c r="E129" s="9"/>
      <c r="F129" s="9"/>
      <c r="G129" s="31"/>
      <c r="H129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129" s="8" t="s">
        <v>44</v>
      </c>
      <c r="J129" s="10">
        <v>348</v>
      </c>
      <c r="K129" s="9" t="s">
        <v>274</v>
      </c>
      <c r="L129" s="10">
        <v>1748</v>
      </c>
    </row>
    <row r="130" spans="1:12" x14ac:dyDescent="0.3">
      <c r="A130" s="8" t="s">
        <v>14</v>
      </c>
      <c r="B130" s="9" t="s">
        <v>119</v>
      </c>
      <c r="C130" s="9" t="s">
        <v>1</v>
      </c>
      <c r="D130" s="9" t="s">
        <v>331</v>
      </c>
      <c r="E130" s="9"/>
      <c r="F130" s="9"/>
      <c r="G130" s="31"/>
      <c r="H130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130" s="8" t="s">
        <v>44</v>
      </c>
      <c r="J130" s="10">
        <v>598</v>
      </c>
      <c r="K130" s="9" t="s">
        <v>277</v>
      </c>
      <c r="L130" s="10">
        <v>90</v>
      </c>
    </row>
    <row r="131" spans="1:12" x14ac:dyDescent="0.3">
      <c r="A131" s="8" t="s">
        <v>14</v>
      </c>
      <c r="B131" s="9" t="s">
        <v>120</v>
      </c>
      <c r="C131" s="9" t="s">
        <v>1</v>
      </c>
      <c r="D131" s="9" t="s">
        <v>331</v>
      </c>
      <c r="E131" s="9"/>
      <c r="F131" s="9"/>
      <c r="G131" s="31"/>
      <c r="H131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131" s="8" t="s">
        <v>44</v>
      </c>
      <c r="J131" s="10">
        <v>652</v>
      </c>
      <c r="K131" s="9" t="s">
        <v>277</v>
      </c>
      <c r="L131" s="10">
        <v>124</v>
      </c>
    </row>
    <row r="132" spans="1:12" x14ac:dyDescent="0.3">
      <c r="A132" s="8" t="s">
        <v>14</v>
      </c>
      <c r="B132" s="9" t="s">
        <v>115</v>
      </c>
      <c r="C132" s="9" t="s">
        <v>1</v>
      </c>
      <c r="D132" s="9" t="s">
        <v>345</v>
      </c>
      <c r="E132" s="9"/>
      <c r="F132" s="9"/>
      <c r="G132" s="31"/>
      <c r="H132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132" s="8" t="s">
        <v>44</v>
      </c>
      <c r="J132" s="10">
        <v>397</v>
      </c>
      <c r="K132" s="9" t="s">
        <v>275</v>
      </c>
      <c r="L132" s="10">
        <v>1</v>
      </c>
    </row>
    <row r="133" spans="1:12" x14ac:dyDescent="0.3">
      <c r="A133" s="8" t="s">
        <v>14</v>
      </c>
      <c r="B133" s="9" t="s">
        <v>116</v>
      </c>
      <c r="C133" s="9" t="s">
        <v>1</v>
      </c>
      <c r="D133" s="9" t="s">
        <v>331</v>
      </c>
      <c r="E133" s="9"/>
      <c r="F133" s="9"/>
      <c r="G133" s="31"/>
      <c r="H133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133" s="8" t="s">
        <v>44</v>
      </c>
      <c r="J133" s="10">
        <v>446</v>
      </c>
      <c r="K133" s="9" t="s">
        <v>275</v>
      </c>
      <c r="L133" s="10">
        <v>32</v>
      </c>
    </row>
    <row r="134" spans="1:12" x14ac:dyDescent="0.3">
      <c r="A134" s="8" t="s">
        <v>14</v>
      </c>
      <c r="B134" s="9" t="s">
        <v>117</v>
      </c>
      <c r="C134" s="9" t="s">
        <v>1</v>
      </c>
      <c r="D134" s="9" t="s">
        <v>331</v>
      </c>
      <c r="E134" s="9"/>
      <c r="F134" s="9"/>
      <c r="G134" s="31"/>
      <c r="H134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134" s="8" t="s">
        <v>44</v>
      </c>
      <c r="J134" s="10">
        <v>495</v>
      </c>
      <c r="K134" s="9" t="s">
        <v>276</v>
      </c>
      <c r="L134" s="10">
        <v>1609</v>
      </c>
    </row>
    <row r="135" spans="1:12" x14ac:dyDescent="0.3">
      <c r="A135" s="8" t="s">
        <v>14</v>
      </c>
      <c r="B135" s="9" t="s">
        <v>118</v>
      </c>
      <c r="C135" s="9" t="s">
        <v>1</v>
      </c>
      <c r="D135" s="9" t="s">
        <v>331</v>
      </c>
      <c r="E135" s="9"/>
      <c r="F135" s="9"/>
      <c r="G135" s="31"/>
      <c r="H135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135" s="8" t="s">
        <v>44</v>
      </c>
      <c r="J135" s="10">
        <v>544</v>
      </c>
      <c r="K135" s="9" t="s">
        <v>276</v>
      </c>
      <c r="L135" s="10">
        <v>1636</v>
      </c>
    </row>
    <row r="136" spans="1:12" x14ac:dyDescent="0.3">
      <c r="A136" s="8" t="s">
        <v>14</v>
      </c>
      <c r="B136" s="9" t="s">
        <v>131</v>
      </c>
      <c r="C136" s="9" t="s">
        <v>1</v>
      </c>
      <c r="D136" s="9" t="s">
        <v>342</v>
      </c>
      <c r="E136" s="9"/>
      <c r="F136" s="9"/>
      <c r="G136" s="31"/>
      <c r="H136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136" s="8" t="s">
        <v>44</v>
      </c>
      <c r="J136" s="10">
        <v>830</v>
      </c>
      <c r="K136" s="9" t="s">
        <v>275</v>
      </c>
      <c r="L136" s="10">
        <v>125</v>
      </c>
    </row>
    <row r="137" spans="1:12" x14ac:dyDescent="0.3">
      <c r="A137" s="8" t="s">
        <v>15</v>
      </c>
      <c r="B137" s="9" t="s">
        <v>127</v>
      </c>
      <c r="C137" s="9" t="s">
        <v>1</v>
      </c>
      <c r="D137" s="9" t="s">
        <v>340</v>
      </c>
      <c r="E137" s="9" t="s">
        <v>356</v>
      </c>
      <c r="F137" s="9" t="s">
        <v>401</v>
      </c>
      <c r="G137" s="31">
        <v>1</v>
      </c>
      <c r="H137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137" s="8" t="s">
        <v>44</v>
      </c>
      <c r="J137" s="10">
        <v>154</v>
      </c>
      <c r="K137" s="9" t="s">
        <v>279</v>
      </c>
      <c r="L137" s="10">
        <v>1635</v>
      </c>
    </row>
    <row r="138" spans="1:12" x14ac:dyDescent="0.3">
      <c r="A138" s="8" t="s">
        <v>15</v>
      </c>
      <c r="B138" s="9" t="s">
        <v>121</v>
      </c>
      <c r="C138" s="9" t="s">
        <v>1</v>
      </c>
      <c r="D138" s="9" t="s">
        <v>342</v>
      </c>
      <c r="E138" s="9"/>
      <c r="F138" s="9"/>
      <c r="G138" s="31"/>
      <c r="H138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138" s="8" t="s">
        <v>44</v>
      </c>
      <c r="J138" s="10">
        <v>126</v>
      </c>
      <c r="K138" s="9" t="s">
        <v>275</v>
      </c>
      <c r="L138" s="10">
        <v>59</v>
      </c>
    </row>
    <row r="139" spans="1:12" x14ac:dyDescent="0.3">
      <c r="A139" s="8" t="s">
        <v>15</v>
      </c>
      <c r="B139" s="9" t="s">
        <v>122</v>
      </c>
      <c r="C139" s="9" t="s">
        <v>1</v>
      </c>
      <c r="D139" s="9" t="s">
        <v>342</v>
      </c>
      <c r="E139" s="9"/>
      <c r="F139" s="9"/>
      <c r="G139" s="31"/>
      <c r="H139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139" s="8" t="s">
        <v>44</v>
      </c>
      <c r="J139" s="10">
        <v>140</v>
      </c>
      <c r="K139" s="9" t="s">
        <v>275</v>
      </c>
      <c r="L139" s="10">
        <v>77</v>
      </c>
    </row>
    <row r="140" spans="1:12" x14ac:dyDescent="0.3">
      <c r="A140" s="8" t="s">
        <v>15</v>
      </c>
      <c r="B140" s="9" t="s">
        <v>108</v>
      </c>
      <c r="C140" s="9" t="s">
        <v>1</v>
      </c>
      <c r="D140" s="9" t="s">
        <v>345</v>
      </c>
      <c r="E140" s="9"/>
      <c r="F140" s="9"/>
      <c r="G140" s="31"/>
      <c r="H140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140" s="8" t="s">
        <v>44</v>
      </c>
      <c r="J140" s="10">
        <v>54</v>
      </c>
      <c r="K140" s="9" t="s">
        <v>274</v>
      </c>
      <c r="L140" s="10">
        <v>1585</v>
      </c>
    </row>
    <row r="141" spans="1:12" x14ac:dyDescent="0.3">
      <c r="A141" s="8" t="s">
        <v>15</v>
      </c>
      <c r="B141" s="9" t="s">
        <v>119</v>
      </c>
      <c r="C141" s="9" t="s">
        <v>1</v>
      </c>
      <c r="D141" s="9" t="s">
        <v>345</v>
      </c>
      <c r="E141" s="9"/>
      <c r="F141" s="9"/>
      <c r="G141" s="31"/>
      <c r="H141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141" s="8" t="s">
        <v>44</v>
      </c>
      <c r="J141" s="10">
        <v>108</v>
      </c>
      <c r="K141" s="9" t="s">
        <v>277</v>
      </c>
      <c r="L141" s="10">
        <v>90</v>
      </c>
    </row>
    <row r="142" spans="1:12" x14ac:dyDescent="0.3">
      <c r="A142" s="8" t="s">
        <v>16</v>
      </c>
      <c r="B142" s="9" t="s">
        <v>107</v>
      </c>
      <c r="C142" s="9" t="s">
        <v>1</v>
      </c>
      <c r="D142" s="9" t="s">
        <v>374</v>
      </c>
      <c r="E142" s="9"/>
      <c r="F142" s="9" t="s">
        <v>408</v>
      </c>
      <c r="G142" s="31">
        <v>1</v>
      </c>
      <c r="H142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142" s="8" t="s">
        <v>43</v>
      </c>
      <c r="J142" s="10">
        <v>51</v>
      </c>
      <c r="K142" s="9" t="s">
        <v>273</v>
      </c>
      <c r="L142" s="10">
        <v>1562</v>
      </c>
    </row>
    <row r="143" spans="1:12" x14ac:dyDescent="0.3">
      <c r="A143" s="8" t="s">
        <v>16</v>
      </c>
      <c r="B143" s="9" t="s">
        <v>214</v>
      </c>
      <c r="C143" s="9" t="s">
        <v>0</v>
      </c>
      <c r="D143" s="9" t="s">
        <v>342</v>
      </c>
      <c r="E143" s="9"/>
      <c r="F143" s="9" t="s">
        <v>405</v>
      </c>
      <c r="G143" s="31"/>
      <c r="H143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143" s="8" t="s">
        <v>72</v>
      </c>
      <c r="J143" s="10">
        <v>109</v>
      </c>
      <c r="K143" s="9" t="s">
        <v>297</v>
      </c>
      <c r="L143" s="10">
        <v>82</v>
      </c>
    </row>
    <row r="144" spans="1:12" x14ac:dyDescent="0.3">
      <c r="A144" s="8" t="s">
        <v>16</v>
      </c>
      <c r="B144" s="9" t="s">
        <v>213</v>
      </c>
      <c r="C144" s="9" t="s">
        <v>0</v>
      </c>
      <c r="D144" s="9" t="s">
        <v>342</v>
      </c>
      <c r="E144" s="9"/>
      <c r="F144" s="9" t="s">
        <v>405</v>
      </c>
      <c r="G144" s="31"/>
      <c r="H144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144" s="8" t="s">
        <v>72</v>
      </c>
      <c r="J144" s="10">
        <v>84</v>
      </c>
      <c r="K144" s="9" t="s">
        <v>297</v>
      </c>
      <c r="L144" s="10">
        <v>57</v>
      </c>
    </row>
    <row r="145" spans="1:12" x14ac:dyDescent="0.3">
      <c r="A145" s="8" t="s">
        <v>16</v>
      </c>
      <c r="B145" s="9" t="s">
        <v>212</v>
      </c>
      <c r="C145" s="9" t="s">
        <v>0</v>
      </c>
      <c r="D145" s="9" t="s">
        <v>342</v>
      </c>
      <c r="E145" s="9"/>
      <c r="F145" s="9" t="s">
        <v>405</v>
      </c>
      <c r="G145" s="31"/>
      <c r="H145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145" s="8" t="s">
        <v>72</v>
      </c>
      <c r="J145" s="10">
        <v>59</v>
      </c>
      <c r="K145" s="9" t="s">
        <v>297</v>
      </c>
      <c r="L145" s="10">
        <v>32</v>
      </c>
    </row>
    <row r="146" spans="1:12" x14ac:dyDescent="0.3">
      <c r="A146" s="8" t="s">
        <v>16</v>
      </c>
      <c r="B146" s="9" t="s">
        <v>211</v>
      </c>
      <c r="C146" s="9" t="s">
        <v>0</v>
      </c>
      <c r="D146" s="9" t="s">
        <v>342</v>
      </c>
      <c r="E146" s="9"/>
      <c r="F146" s="9" t="s">
        <v>405</v>
      </c>
      <c r="G146" s="31"/>
      <c r="H146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146" s="8" t="s">
        <v>72</v>
      </c>
      <c r="J146" s="10">
        <v>32</v>
      </c>
      <c r="K146" s="9" t="s">
        <v>297</v>
      </c>
      <c r="L146" s="10">
        <v>1</v>
      </c>
    </row>
    <row r="147" spans="1:12" x14ac:dyDescent="0.3">
      <c r="A147" s="8" t="s">
        <v>16</v>
      </c>
      <c r="B147" s="9" t="s">
        <v>210</v>
      </c>
      <c r="C147" s="9" t="s">
        <v>1</v>
      </c>
      <c r="D147" s="9" t="s">
        <v>355</v>
      </c>
      <c r="E147" s="9" t="s">
        <v>373</v>
      </c>
      <c r="F147" s="9" t="s">
        <v>403</v>
      </c>
      <c r="G147" s="31">
        <v>1</v>
      </c>
      <c r="H147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147" s="8" t="s">
        <v>71</v>
      </c>
      <c r="J147" s="10">
        <v>53</v>
      </c>
      <c r="K147" s="9" t="s">
        <v>270</v>
      </c>
      <c r="L147" s="10">
        <v>729</v>
      </c>
    </row>
    <row r="148" spans="1:12" x14ac:dyDescent="0.3">
      <c r="A148" s="8" t="s">
        <v>16</v>
      </c>
      <c r="B148" s="9" t="s">
        <v>209</v>
      </c>
      <c r="C148" s="9" t="s">
        <v>1</v>
      </c>
      <c r="D148" s="9" t="s">
        <v>340</v>
      </c>
      <c r="E148" s="9" t="s">
        <v>406</v>
      </c>
      <c r="F148" s="9" t="s">
        <v>408</v>
      </c>
      <c r="G148" s="31">
        <v>1</v>
      </c>
      <c r="H148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148" s="8" t="s">
        <v>70</v>
      </c>
      <c r="J148" s="10">
        <v>94</v>
      </c>
      <c r="K148" s="9" t="s">
        <v>296</v>
      </c>
      <c r="L148" s="10">
        <v>287</v>
      </c>
    </row>
    <row r="149" spans="1:12" x14ac:dyDescent="0.3">
      <c r="A149" s="8" t="s">
        <v>16</v>
      </c>
      <c r="B149" s="9" t="s">
        <v>207</v>
      </c>
      <c r="C149" s="9" t="s">
        <v>1</v>
      </c>
      <c r="D149" s="9" t="s">
        <v>340</v>
      </c>
      <c r="E149" s="9" t="s">
        <v>406</v>
      </c>
      <c r="F149" s="9" t="s">
        <v>408</v>
      </c>
      <c r="G149" s="31">
        <v>1</v>
      </c>
      <c r="H149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149" s="8" t="s">
        <v>70</v>
      </c>
      <c r="J149" s="10">
        <v>35</v>
      </c>
      <c r="K149" s="9" t="s">
        <v>296</v>
      </c>
      <c r="L149" s="10">
        <v>467</v>
      </c>
    </row>
    <row r="150" spans="1:12" x14ac:dyDescent="0.3">
      <c r="A150" s="8" t="s">
        <v>16</v>
      </c>
      <c r="B150" s="9" t="s">
        <v>208</v>
      </c>
      <c r="C150" s="9" t="s">
        <v>1</v>
      </c>
      <c r="D150" s="9" t="s">
        <v>340</v>
      </c>
      <c r="E150" s="9" t="s">
        <v>406</v>
      </c>
      <c r="F150" s="9" t="s">
        <v>408</v>
      </c>
      <c r="G150" s="31">
        <v>1</v>
      </c>
      <c r="H150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150" s="8" t="s">
        <v>70</v>
      </c>
      <c r="J150" s="10">
        <v>57</v>
      </c>
      <c r="K150" s="9" t="s">
        <v>296</v>
      </c>
      <c r="L150" s="10">
        <v>326</v>
      </c>
    </row>
    <row r="151" spans="1:12" x14ac:dyDescent="0.3">
      <c r="A151" s="8" t="s">
        <v>17</v>
      </c>
      <c r="B151" s="9" t="s">
        <v>188</v>
      </c>
      <c r="C151" s="9" t="s">
        <v>2</v>
      </c>
      <c r="D151" s="9" t="s">
        <v>342</v>
      </c>
      <c r="E151" s="9"/>
      <c r="F151" s="9"/>
      <c r="G151" s="31"/>
      <c r="H151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151" s="8" t="s">
        <v>67</v>
      </c>
      <c r="J151" s="10">
        <v>249</v>
      </c>
      <c r="K151" s="9" t="s">
        <v>294</v>
      </c>
      <c r="L151" s="10">
        <v>214</v>
      </c>
    </row>
    <row r="152" spans="1:12" x14ac:dyDescent="0.3">
      <c r="A152" s="8" t="s">
        <v>17</v>
      </c>
      <c r="B152" s="9" t="s">
        <v>187</v>
      </c>
      <c r="C152" s="9" t="s">
        <v>2</v>
      </c>
      <c r="D152" s="9" t="s">
        <v>342</v>
      </c>
      <c r="E152" s="9"/>
      <c r="F152" s="9"/>
      <c r="G152" s="31"/>
      <c r="H152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152" s="8" t="s">
        <v>67</v>
      </c>
      <c r="J152" s="10">
        <v>215</v>
      </c>
      <c r="K152" s="9" t="s">
        <v>294</v>
      </c>
      <c r="L152" s="10">
        <v>202</v>
      </c>
    </row>
    <row r="153" spans="1:12" x14ac:dyDescent="0.3">
      <c r="A153" s="8" t="s">
        <v>17</v>
      </c>
      <c r="B153" s="9" t="s">
        <v>182</v>
      </c>
      <c r="C153" s="9" t="s">
        <v>2</v>
      </c>
      <c r="D153" s="9" t="s">
        <v>349</v>
      </c>
      <c r="E153" s="9"/>
      <c r="F153" s="9" t="s">
        <v>411</v>
      </c>
      <c r="G153" s="31">
        <v>1</v>
      </c>
      <c r="H153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153" s="8" t="s">
        <v>67</v>
      </c>
      <c r="J153" s="10">
        <v>71</v>
      </c>
      <c r="K153" s="9" t="s">
        <v>294</v>
      </c>
      <c r="L153" s="10">
        <v>1</v>
      </c>
    </row>
    <row r="154" spans="1:12" x14ac:dyDescent="0.3">
      <c r="A154" s="8" t="s">
        <v>17</v>
      </c>
      <c r="B154" s="9" t="s">
        <v>183</v>
      </c>
      <c r="C154" s="9" t="s">
        <v>2</v>
      </c>
      <c r="D154" s="9" t="s">
        <v>342</v>
      </c>
      <c r="E154" s="9"/>
      <c r="F154" s="9"/>
      <c r="G154" s="31"/>
      <c r="H154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154" s="8" t="s">
        <v>67</v>
      </c>
      <c r="J154" s="10">
        <v>115</v>
      </c>
      <c r="K154" s="9" t="s">
        <v>294</v>
      </c>
      <c r="L154" s="10">
        <v>70</v>
      </c>
    </row>
    <row r="155" spans="1:12" x14ac:dyDescent="0.3">
      <c r="A155" s="8" t="s">
        <v>17</v>
      </c>
      <c r="B155" s="9" t="s">
        <v>184</v>
      </c>
      <c r="C155" s="9" t="s">
        <v>2</v>
      </c>
      <c r="D155" s="9" t="s">
        <v>349</v>
      </c>
      <c r="E155" s="9"/>
      <c r="F155" s="9" t="s">
        <v>411</v>
      </c>
      <c r="G155" s="31">
        <v>1</v>
      </c>
      <c r="H155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155" s="8" t="s">
        <v>67</v>
      </c>
      <c r="J155" s="10">
        <v>143</v>
      </c>
      <c r="K155" s="9" t="s">
        <v>294</v>
      </c>
      <c r="L155" s="10">
        <v>114</v>
      </c>
    </row>
    <row r="156" spans="1:12" x14ac:dyDescent="0.3">
      <c r="A156" s="8" t="s">
        <v>17</v>
      </c>
      <c r="B156" s="9" t="s">
        <v>186</v>
      </c>
      <c r="C156" s="9" t="s">
        <v>2</v>
      </c>
      <c r="D156" s="9" t="s">
        <v>349</v>
      </c>
      <c r="E156" s="9"/>
      <c r="F156" s="9" t="s">
        <v>411</v>
      </c>
      <c r="G156" s="31">
        <v>1</v>
      </c>
      <c r="H156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156" s="8" t="s">
        <v>67</v>
      </c>
      <c r="J156" s="10">
        <v>203</v>
      </c>
      <c r="K156" s="9" t="s">
        <v>294</v>
      </c>
      <c r="L156" s="10">
        <v>172</v>
      </c>
    </row>
    <row r="157" spans="1:12" x14ac:dyDescent="0.3">
      <c r="A157" s="8" t="s">
        <v>17</v>
      </c>
      <c r="B157" s="9" t="s">
        <v>185</v>
      </c>
      <c r="C157" s="9" t="s">
        <v>2</v>
      </c>
      <c r="D157" s="9" t="s">
        <v>349</v>
      </c>
      <c r="E157" s="9"/>
      <c r="F157" s="9" t="s">
        <v>411</v>
      </c>
      <c r="G157" s="31">
        <v>1</v>
      </c>
      <c r="H157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157" s="8" t="s">
        <v>67</v>
      </c>
      <c r="J157" s="10">
        <v>173</v>
      </c>
      <c r="K157" s="9" t="s">
        <v>294</v>
      </c>
      <c r="L157" s="10">
        <v>142</v>
      </c>
    </row>
    <row r="158" spans="1:12" x14ac:dyDescent="0.3">
      <c r="A158" s="8" t="s">
        <v>17</v>
      </c>
      <c r="B158" s="9" t="s">
        <v>199</v>
      </c>
      <c r="C158" s="9" t="s">
        <v>3</v>
      </c>
      <c r="D158" s="9" t="s">
        <v>351</v>
      </c>
      <c r="E158" s="9"/>
      <c r="F158" s="9"/>
      <c r="G158" s="31"/>
      <c r="H158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158" s="8" t="s">
        <v>73</v>
      </c>
      <c r="J158" s="10">
        <v>26</v>
      </c>
      <c r="K158" s="9" t="s">
        <v>295</v>
      </c>
      <c r="L158" s="10">
        <v>1801</v>
      </c>
    </row>
    <row r="159" spans="1:12" x14ac:dyDescent="0.3">
      <c r="A159" s="8" t="s">
        <v>17</v>
      </c>
      <c r="B159" s="9" t="s">
        <v>196</v>
      </c>
      <c r="C159" s="9" t="s">
        <v>3</v>
      </c>
      <c r="D159" s="9" t="s">
        <v>351</v>
      </c>
      <c r="E159" s="9"/>
      <c r="F159" s="9"/>
      <c r="G159" s="31"/>
      <c r="H159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159" s="8" t="s">
        <v>73</v>
      </c>
      <c r="J159" s="10">
        <v>13</v>
      </c>
      <c r="K159" s="9" t="s">
        <v>295</v>
      </c>
      <c r="L159" s="10">
        <v>1759</v>
      </c>
    </row>
    <row r="160" spans="1:12" x14ac:dyDescent="0.3">
      <c r="A160" s="8" t="s">
        <v>17</v>
      </c>
      <c r="B160" s="9" t="s">
        <v>180</v>
      </c>
      <c r="C160" s="9" t="s">
        <v>3</v>
      </c>
      <c r="D160" s="9" t="s">
        <v>351</v>
      </c>
      <c r="E160" s="9"/>
      <c r="F160" s="9"/>
      <c r="G160" s="31"/>
      <c r="H160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160" s="8" t="s">
        <v>66</v>
      </c>
      <c r="J160" s="10">
        <v>16</v>
      </c>
      <c r="K160" s="9" t="s">
        <v>293</v>
      </c>
      <c r="L160" s="10">
        <v>138</v>
      </c>
    </row>
    <row r="161" spans="1:12" x14ac:dyDescent="0.3">
      <c r="A161" s="8" t="s">
        <v>17</v>
      </c>
      <c r="B161" s="9" t="s">
        <v>190</v>
      </c>
      <c r="C161" s="9" t="s">
        <v>2</v>
      </c>
      <c r="D161" s="9" t="s">
        <v>342</v>
      </c>
      <c r="E161" s="9"/>
      <c r="F161" s="9"/>
      <c r="G161" s="31"/>
      <c r="H161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161" s="8" t="s">
        <v>67</v>
      </c>
      <c r="J161" s="10">
        <v>310</v>
      </c>
      <c r="K161" s="9" t="s">
        <v>294</v>
      </c>
      <c r="L161" s="10">
        <v>290</v>
      </c>
    </row>
    <row r="162" spans="1:12" x14ac:dyDescent="0.3">
      <c r="A162" s="8" t="s">
        <v>17</v>
      </c>
      <c r="B162" s="9" t="s">
        <v>191</v>
      </c>
      <c r="C162" s="9" t="s">
        <v>2</v>
      </c>
      <c r="D162" s="9" t="s">
        <v>342</v>
      </c>
      <c r="E162" s="9"/>
      <c r="F162" s="9"/>
      <c r="G162" s="31"/>
      <c r="H162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162" s="8" t="s">
        <v>67</v>
      </c>
      <c r="J162" s="10">
        <v>332</v>
      </c>
      <c r="K162" s="9" t="s">
        <v>294</v>
      </c>
      <c r="L162" s="10">
        <v>309</v>
      </c>
    </row>
    <row r="163" spans="1:12" x14ac:dyDescent="0.3">
      <c r="A163" s="8" t="s">
        <v>17</v>
      </c>
      <c r="B163" s="9" t="s">
        <v>181</v>
      </c>
      <c r="C163" s="9" t="s">
        <v>3</v>
      </c>
      <c r="D163" s="9" t="s">
        <v>330</v>
      </c>
      <c r="E163" s="9" t="s">
        <v>354</v>
      </c>
      <c r="F163" s="9" t="s">
        <v>411</v>
      </c>
      <c r="G163" s="31">
        <v>1</v>
      </c>
      <c r="H163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163" s="8" t="s">
        <v>66</v>
      </c>
      <c r="J163" s="10">
        <v>42</v>
      </c>
      <c r="K163" s="9" t="s">
        <v>293</v>
      </c>
      <c r="L163" s="10">
        <v>156</v>
      </c>
    </row>
    <row r="164" spans="1:12" x14ac:dyDescent="0.3">
      <c r="A164" s="8" t="s">
        <v>17</v>
      </c>
      <c r="B164" s="9" t="s">
        <v>189</v>
      </c>
      <c r="C164" s="9" t="s">
        <v>2</v>
      </c>
      <c r="D164" s="9" t="s">
        <v>342</v>
      </c>
      <c r="E164" s="9"/>
      <c r="F164" s="9"/>
      <c r="G164" s="31"/>
      <c r="H164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164" s="8" t="s">
        <v>67</v>
      </c>
      <c r="J164" s="10">
        <v>291</v>
      </c>
      <c r="K164" s="9" t="s">
        <v>294</v>
      </c>
      <c r="L164" s="10">
        <v>248</v>
      </c>
    </row>
    <row r="165" spans="1:12" x14ac:dyDescent="0.3">
      <c r="A165" s="8" t="s">
        <v>17</v>
      </c>
      <c r="B165" s="9" t="s">
        <v>193</v>
      </c>
      <c r="C165" s="9" t="s">
        <v>2</v>
      </c>
      <c r="D165" s="9" t="s">
        <v>349</v>
      </c>
      <c r="E165" s="9"/>
      <c r="F165" s="9" t="s">
        <v>411</v>
      </c>
      <c r="G165" s="31">
        <v>1</v>
      </c>
      <c r="H165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165" s="8" t="s">
        <v>68</v>
      </c>
      <c r="J165" s="10">
        <v>153</v>
      </c>
      <c r="K165" s="9" t="s">
        <v>294</v>
      </c>
      <c r="L165" s="10">
        <v>355</v>
      </c>
    </row>
    <row r="166" spans="1:12" x14ac:dyDescent="0.3">
      <c r="A166" s="8" t="s">
        <v>17</v>
      </c>
      <c r="B166" s="9" t="s">
        <v>192</v>
      </c>
      <c r="C166" s="9" t="s">
        <v>2</v>
      </c>
      <c r="D166" s="9" t="s">
        <v>342</v>
      </c>
      <c r="E166" s="9"/>
      <c r="F166" s="9"/>
      <c r="G166" s="31"/>
      <c r="H166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166" s="8" t="s">
        <v>67</v>
      </c>
      <c r="J166" s="10">
        <v>356</v>
      </c>
      <c r="K166" s="9" t="s">
        <v>294</v>
      </c>
      <c r="L166" s="10">
        <v>331</v>
      </c>
    </row>
    <row r="167" spans="1:12" x14ac:dyDescent="0.3">
      <c r="A167" s="8" t="s">
        <v>17</v>
      </c>
      <c r="B167" s="9" t="s">
        <v>176</v>
      </c>
      <c r="C167" s="9" t="s">
        <v>1</v>
      </c>
      <c r="D167" s="9" t="s">
        <v>349</v>
      </c>
      <c r="E167" s="9"/>
      <c r="F167" s="9" t="s">
        <v>411</v>
      </c>
      <c r="G167" s="31">
        <v>1</v>
      </c>
      <c r="H167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167" s="8" t="s">
        <v>62</v>
      </c>
      <c r="J167" s="10">
        <v>913</v>
      </c>
      <c r="K167" s="9" t="s">
        <v>289</v>
      </c>
      <c r="L167" s="10">
        <v>616</v>
      </c>
    </row>
    <row r="168" spans="1:12" x14ac:dyDescent="0.3">
      <c r="A168" s="8" t="s">
        <v>17</v>
      </c>
      <c r="B168" s="9" t="s">
        <v>175</v>
      </c>
      <c r="C168" s="9" t="s">
        <v>1</v>
      </c>
      <c r="D168" s="9" t="s">
        <v>349</v>
      </c>
      <c r="E168" s="9"/>
      <c r="F168" s="9" t="s">
        <v>411</v>
      </c>
      <c r="G168" s="31">
        <v>1</v>
      </c>
      <c r="H168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168" s="8" t="s">
        <v>62</v>
      </c>
      <c r="J168" s="10">
        <v>835</v>
      </c>
      <c r="K168" s="9" t="s">
        <v>289</v>
      </c>
      <c r="L168" s="10">
        <v>588</v>
      </c>
    </row>
    <row r="169" spans="1:12" x14ac:dyDescent="0.3">
      <c r="A169" s="8" t="s">
        <v>17</v>
      </c>
      <c r="B169" s="9" t="s">
        <v>174</v>
      </c>
      <c r="C169" s="9" t="s">
        <v>1</v>
      </c>
      <c r="D169" s="9" t="s">
        <v>349</v>
      </c>
      <c r="E169" s="9"/>
      <c r="F169" s="9" t="s">
        <v>411</v>
      </c>
      <c r="G169" s="31">
        <v>1</v>
      </c>
      <c r="H169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169" s="8" t="s">
        <v>62</v>
      </c>
      <c r="J169" s="10">
        <v>768</v>
      </c>
      <c r="K169" s="9" t="s">
        <v>289</v>
      </c>
      <c r="L169" s="10">
        <v>563</v>
      </c>
    </row>
    <row r="170" spans="1:12" x14ac:dyDescent="0.3">
      <c r="A170" s="8" t="s">
        <v>17</v>
      </c>
      <c r="B170" s="9" t="s">
        <v>173</v>
      </c>
      <c r="C170" s="9" t="s">
        <v>1</v>
      </c>
      <c r="D170" s="9" t="s">
        <v>374</v>
      </c>
      <c r="E170" s="9"/>
      <c r="F170" s="9" t="s">
        <v>411</v>
      </c>
      <c r="G170" s="31">
        <v>1</v>
      </c>
      <c r="H170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170" s="8" t="s">
        <v>62</v>
      </c>
      <c r="J170" s="10">
        <v>703</v>
      </c>
      <c r="K170" s="9" t="s">
        <v>289</v>
      </c>
      <c r="L170" s="10">
        <v>531</v>
      </c>
    </row>
    <row r="171" spans="1:12" x14ac:dyDescent="0.3">
      <c r="A171" s="8" t="s">
        <v>17</v>
      </c>
      <c r="B171" s="9" t="s">
        <v>194</v>
      </c>
      <c r="C171" s="9" t="s">
        <v>2</v>
      </c>
      <c r="D171" s="9" t="s">
        <v>349</v>
      </c>
      <c r="E171" s="9"/>
      <c r="F171" s="9" t="s">
        <v>411</v>
      </c>
      <c r="G171" s="31">
        <v>1</v>
      </c>
      <c r="H171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171" s="8" t="s">
        <v>68</v>
      </c>
      <c r="J171" s="10">
        <v>193</v>
      </c>
      <c r="K171" s="9" t="s">
        <v>294</v>
      </c>
      <c r="L171" s="10">
        <v>372</v>
      </c>
    </row>
    <row r="172" spans="1:12" x14ac:dyDescent="0.3">
      <c r="A172" s="8" t="s">
        <v>18</v>
      </c>
      <c r="B172" s="9" t="s">
        <v>215</v>
      </c>
      <c r="C172" s="9" t="s">
        <v>4</v>
      </c>
      <c r="D172" s="9" t="s">
        <v>334</v>
      </c>
      <c r="E172" s="9"/>
      <c r="F172" s="9"/>
      <c r="G172" s="31"/>
      <c r="H172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172" s="8" t="s">
        <v>74</v>
      </c>
      <c r="J172" s="10">
        <v>11</v>
      </c>
      <c r="K172" s="9" t="s">
        <v>298</v>
      </c>
      <c r="L172" s="10">
        <v>532</v>
      </c>
    </row>
    <row r="173" spans="1:12" x14ac:dyDescent="0.3">
      <c r="A173" s="8" t="s">
        <v>18</v>
      </c>
      <c r="B173" s="9" t="s">
        <v>100</v>
      </c>
      <c r="C173" s="9" t="s">
        <v>0</v>
      </c>
      <c r="D173" s="9" t="s">
        <v>339</v>
      </c>
      <c r="E173" s="9"/>
      <c r="F173" s="9"/>
      <c r="G173" s="31"/>
      <c r="H173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173" s="8" t="s">
        <v>39</v>
      </c>
      <c r="J173" s="10">
        <v>29</v>
      </c>
      <c r="K173" s="9" t="s">
        <v>269</v>
      </c>
      <c r="L173" s="10">
        <v>936</v>
      </c>
    </row>
    <row r="174" spans="1:12" x14ac:dyDescent="0.3">
      <c r="A174" s="8" t="s">
        <v>19</v>
      </c>
      <c r="B174" s="9" t="s">
        <v>216</v>
      </c>
      <c r="C174" s="9" t="s">
        <v>4</v>
      </c>
      <c r="D174" s="9" t="s">
        <v>330</v>
      </c>
      <c r="E174" s="9" t="s">
        <v>359</v>
      </c>
      <c r="F174" s="9" t="s">
        <v>409</v>
      </c>
      <c r="G174" s="31">
        <v>1</v>
      </c>
      <c r="H174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174" s="8" t="s">
        <v>75</v>
      </c>
      <c r="J174" s="10">
        <v>10</v>
      </c>
      <c r="K174" s="9" t="s">
        <v>299</v>
      </c>
      <c r="L174" s="10">
        <v>660</v>
      </c>
    </row>
    <row r="175" spans="1:12" x14ac:dyDescent="0.3">
      <c r="A175" s="8" t="s">
        <v>20</v>
      </c>
      <c r="B175" s="9" t="s">
        <v>227</v>
      </c>
      <c r="C175" s="9" t="s">
        <v>3</v>
      </c>
      <c r="D175" s="9" t="s">
        <v>351</v>
      </c>
      <c r="E175" s="9"/>
      <c r="F175" s="9"/>
      <c r="G175" s="31"/>
      <c r="H175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175" s="8" t="s">
        <v>78</v>
      </c>
      <c r="J175" s="10">
        <v>4</v>
      </c>
      <c r="K175" s="9" t="s">
        <v>301</v>
      </c>
      <c r="L175" s="10">
        <v>147</v>
      </c>
    </row>
    <row r="176" spans="1:12" x14ac:dyDescent="0.3">
      <c r="A176" s="8" t="s">
        <v>20</v>
      </c>
      <c r="B176" s="9" t="s">
        <v>217</v>
      </c>
      <c r="C176" s="9" t="s">
        <v>1</v>
      </c>
      <c r="D176" s="9" t="s">
        <v>339</v>
      </c>
      <c r="E176" s="9"/>
      <c r="F176" s="9"/>
      <c r="G176" s="31"/>
      <c r="H176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176" s="8" t="s">
        <v>76</v>
      </c>
      <c r="J176" s="10">
        <v>12</v>
      </c>
      <c r="K176" s="9" t="s">
        <v>300</v>
      </c>
      <c r="L176" s="10">
        <v>386</v>
      </c>
    </row>
    <row r="177" spans="1:12" x14ac:dyDescent="0.3">
      <c r="A177" s="8" t="s">
        <v>20</v>
      </c>
      <c r="B177" s="9" t="s">
        <v>218</v>
      </c>
      <c r="C177" s="9" t="s">
        <v>1</v>
      </c>
      <c r="D177" s="9" t="s">
        <v>342</v>
      </c>
      <c r="E177" s="9"/>
      <c r="F177" s="9"/>
      <c r="G177" s="31"/>
      <c r="H177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177" s="8" t="s">
        <v>76</v>
      </c>
      <c r="J177" s="10">
        <v>25</v>
      </c>
      <c r="K177" s="9" t="s">
        <v>300</v>
      </c>
      <c r="L177" s="10">
        <v>404</v>
      </c>
    </row>
    <row r="178" spans="1:12" x14ac:dyDescent="0.3">
      <c r="A178" s="8" t="s">
        <v>20</v>
      </c>
      <c r="B178" s="9" t="s">
        <v>219</v>
      </c>
      <c r="C178" s="9" t="s">
        <v>1</v>
      </c>
      <c r="D178" s="9" t="s">
        <v>342</v>
      </c>
      <c r="E178" s="9"/>
      <c r="F178" s="9"/>
      <c r="G178" s="31"/>
      <c r="H178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178" s="8" t="s">
        <v>76</v>
      </c>
      <c r="J178" s="10">
        <v>38</v>
      </c>
      <c r="K178" s="9" t="s">
        <v>300</v>
      </c>
      <c r="L178" s="10">
        <v>417</v>
      </c>
    </row>
    <row r="179" spans="1:12" x14ac:dyDescent="0.3">
      <c r="A179" s="8" t="s">
        <v>20</v>
      </c>
      <c r="B179" s="9" t="s">
        <v>228</v>
      </c>
      <c r="C179" s="9" t="s">
        <v>3</v>
      </c>
      <c r="D179" s="9" t="s">
        <v>351</v>
      </c>
      <c r="E179" s="9"/>
      <c r="F179" s="9"/>
      <c r="G179" s="31"/>
      <c r="H179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179" s="8" t="s">
        <v>78</v>
      </c>
      <c r="J179" s="10">
        <v>8</v>
      </c>
      <c r="K179" s="9" t="s">
        <v>301</v>
      </c>
      <c r="L179" s="10">
        <v>152</v>
      </c>
    </row>
    <row r="180" spans="1:12" x14ac:dyDescent="0.3">
      <c r="A180" s="8" t="s">
        <v>20</v>
      </c>
      <c r="B180" s="9" t="s">
        <v>220</v>
      </c>
      <c r="C180" s="9" t="s">
        <v>1</v>
      </c>
      <c r="D180" s="9" t="s">
        <v>334</v>
      </c>
      <c r="E180" s="9"/>
      <c r="F180" s="9"/>
      <c r="G180" s="31"/>
      <c r="H180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180" s="8" t="s">
        <v>77</v>
      </c>
      <c r="J180" s="10">
        <v>7</v>
      </c>
      <c r="K180" s="9" t="s">
        <v>300</v>
      </c>
      <c r="L180" s="10">
        <v>430</v>
      </c>
    </row>
    <row r="181" spans="1:12" x14ac:dyDescent="0.3">
      <c r="A181" s="8" t="s">
        <v>20</v>
      </c>
      <c r="B181" s="9" t="s">
        <v>225</v>
      </c>
      <c r="C181" s="9" t="s">
        <v>1</v>
      </c>
      <c r="D181" s="9" t="s">
        <v>349</v>
      </c>
      <c r="E181" s="9"/>
      <c r="F181" s="9" t="s">
        <v>402</v>
      </c>
      <c r="G181" s="31">
        <v>1</v>
      </c>
      <c r="H181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181" s="8" t="s">
        <v>77</v>
      </c>
      <c r="J181" s="10">
        <v>122</v>
      </c>
      <c r="K181" s="9" t="s">
        <v>300</v>
      </c>
      <c r="L181" s="10">
        <v>529</v>
      </c>
    </row>
    <row r="182" spans="1:12" x14ac:dyDescent="0.3">
      <c r="A182" s="8" t="s">
        <v>20</v>
      </c>
      <c r="B182" s="9" t="s">
        <v>226</v>
      </c>
      <c r="C182" s="9" t="s">
        <v>1</v>
      </c>
      <c r="D182" s="9" t="s">
        <v>349</v>
      </c>
      <c r="E182" s="9"/>
      <c r="F182" s="9" t="s">
        <v>402</v>
      </c>
      <c r="G182" s="31">
        <v>1</v>
      </c>
      <c r="H182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182" s="8" t="s">
        <v>77</v>
      </c>
      <c r="J182" s="10">
        <v>147</v>
      </c>
      <c r="K182" s="9" t="s">
        <v>300</v>
      </c>
      <c r="L182" s="10">
        <v>554</v>
      </c>
    </row>
    <row r="183" spans="1:12" x14ac:dyDescent="0.3">
      <c r="A183" s="8" t="s">
        <v>20</v>
      </c>
      <c r="B183" s="9" t="s">
        <v>221</v>
      </c>
      <c r="C183" s="9" t="s">
        <v>1</v>
      </c>
      <c r="D183" s="9" t="s">
        <v>349</v>
      </c>
      <c r="E183" s="9"/>
      <c r="F183" s="9" t="s">
        <v>402</v>
      </c>
      <c r="G183" s="31">
        <v>1</v>
      </c>
      <c r="H183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183" s="8" t="s">
        <v>77</v>
      </c>
      <c r="J183" s="10">
        <v>27</v>
      </c>
      <c r="K183" s="9" t="s">
        <v>300</v>
      </c>
      <c r="L183" s="10">
        <v>439</v>
      </c>
    </row>
    <row r="184" spans="1:12" x14ac:dyDescent="0.3">
      <c r="A184" s="8" t="s">
        <v>20</v>
      </c>
      <c r="B184" s="9" t="s">
        <v>222</v>
      </c>
      <c r="C184" s="9" t="s">
        <v>1</v>
      </c>
      <c r="D184" s="9" t="s">
        <v>349</v>
      </c>
      <c r="E184" s="9"/>
      <c r="F184" s="9" t="s">
        <v>402</v>
      </c>
      <c r="G184" s="31">
        <v>1</v>
      </c>
      <c r="H184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184" s="8" t="s">
        <v>77</v>
      </c>
      <c r="J184" s="10">
        <v>53</v>
      </c>
      <c r="K184" s="9" t="s">
        <v>300</v>
      </c>
      <c r="L184" s="10">
        <v>459</v>
      </c>
    </row>
    <row r="185" spans="1:12" x14ac:dyDescent="0.3">
      <c r="A185" s="8" t="s">
        <v>20</v>
      </c>
      <c r="B185" s="9" t="s">
        <v>223</v>
      </c>
      <c r="C185" s="9" t="s">
        <v>1</v>
      </c>
      <c r="D185" s="9" t="s">
        <v>349</v>
      </c>
      <c r="E185" s="9"/>
      <c r="F185" s="9" t="s">
        <v>402</v>
      </c>
      <c r="G185" s="31">
        <v>1</v>
      </c>
      <c r="H185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185" s="8" t="s">
        <v>77</v>
      </c>
      <c r="J185" s="10">
        <v>72</v>
      </c>
      <c r="K185" s="9" t="s">
        <v>300</v>
      </c>
      <c r="L185" s="10">
        <v>485</v>
      </c>
    </row>
    <row r="186" spans="1:12" x14ac:dyDescent="0.3">
      <c r="A186" s="8" t="s">
        <v>20</v>
      </c>
      <c r="B186" s="9" t="s">
        <v>224</v>
      </c>
      <c r="C186" s="9" t="s">
        <v>1</v>
      </c>
      <c r="D186" s="9" t="s">
        <v>349</v>
      </c>
      <c r="E186" s="9"/>
      <c r="F186" s="9" t="s">
        <v>402</v>
      </c>
      <c r="G186" s="31">
        <v>1</v>
      </c>
      <c r="H186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186" s="8" t="s">
        <v>77</v>
      </c>
      <c r="J186" s="10">
        <v>97</v>
      </c>
      <c r="K186" s="9" t="s">
        <v>300</v>
      </c>
      <c r="L186" s="10">
        <v>504</v>
      </c>
    </row>
    <row r="187" spans="1:12" x14ac:dyDescent="0.3">
      <c r="A187" s="8" t="s">
        <v>21</v>
      </c>
      <c r="B187" s="9" t="s">
        <v>177</v>
      </c>
      <c r="C187" s="9" t="s">
        <v>1</v>
      </c>
      <c r="D187" s="9" t="s">
        <v>375</v>
      </c>
      <c r="E187" s="9" t="s">
        <v>376</v>
      </c>
      <c r="F187" s="9" t="s">
        <v>400</v>
      </c>
      <c r="G187" s="31">
        <v>1</v>
      </c>
      <c r="H187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187" s="8" t="s">
        <v>64</v>
      </c>
      <c r="J187" s="10">
        <v>1261</v>
      </c>
      <c r="K187" s="9" t="s">
        <v>290</v>
      </c>
      <c r="L187" s="10">
        <v>1219</v>
      </c>
    </row>
    <row r="188" spans="1:12" x14ac:dyDescent="0.3">
      <c r="A188" s="8" t="s">
        <v>21</v>
      </c>
      <c r="B188" s="9" t="s">
        <v>176</v>
      </c>
      <c r="C188" s="9" t="s">
        <v>1</v>
      </c>
      <c r="D188" s="9" t="s">
        <v>374</v>
      </c>
      <c r="E188" s="9"/>
      <c r="F188" s="9" t="s">
        <v>400</v>
      </c>
      <c r="G188" s="31">
        <v>1</v>
      </c>
      <c r="H188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188" s="8" t="s">
        <v>62</v>
      </c>
      <c r="J188" s="10">
        <v>913</v>
      </c>
      <c r="K188" s="9" t="s">
        <v>289</v>
      </c>
      <c r="L188" s="10">
        <v>616</v>
      </c>
    </row>
    <row r="189" spans="1:12" x14ac:dyDescent="0.3">
      <c r="A189" s="8" t="s">
        <v>21</v>
      </c>
      <c r="B189" s="9" t="s">
        <v>175</v>
      </c>
      <c r="C189" s="9" t="s">
        <v>1</v>
      </c>
      <c r="D189" s="9" t="s">
        <v>374</v>
      </c>
      <c r="E189" s="9"/>
      <c r="F189" s="9" t="s">
        <v>400</v>
      </c>
      <c r="G189" s="31">
        <v>1</v>
      </c>
      <c r="H189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189" s="8" t="s">
        <v>62</v>
      </c>
      <c r="J189" s="10">
        <v>835</v>
      </c>
      <c r="K189" s="9" t="s">
        <v>289</v>
      </c>
      <c r="L189" s="10">
        <v>588</v>
      </c>
    </row>
    <row r="190" spans="1:12" x14ac:dyDescent="0.3">
      <c r="A190" s="8" t="s">
        <v>21</v>
      </c>
      <c r="B190" s="9" t="s">
        <v>172</v>
      </c>
      <c r="C190" s="9" t="s">
        <v>1</v>
      </c>
      <c r="D190" s="9" t="s">
        <v>374</v>
      </c>
      <c r="E190" s="9"/>
      <c r="F190" s="9" t="s">
        <v>400</v>
      </c>
      <c r="G190" s="31">
        <v>1</v>
      </c>
      <c r="H190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190" s="8" t="s">
        <v>62</v>
      </c>
      <c r="J190" s="10">
        <v>299</v>
      </c>
      <c r="K190" s="9" t="s">
        <v>288</v>
      </c>
      <c r="L190" s="10">
        <v>116</v>
      </c>
    </row>
    <row r="191" spans="1:12" x14ac:dyDescent="0.3">
      <c r="A191" s="8" t="s">
        <v>21</v>
      </c>
      <c r="B191" s="9" t="s">
        <v>171</v>
      </c>
      <c r="C191" s="9" t="s">
        <v>1</v>
      </c>
      <c r="D191" s="9" t="s">
        <v>374</v>
      </c>
      <c r="E191" s="9"/>
      <c r="F191" s="9" t="s">
        <v>400</v>
      </c>
      <c r="G191" s="31">
        <v>1</v>
      </c>
      <c r="H191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191" s="8" t="s">
        <v>62</v>
      </c>
      <c r="J191" s="10">
        <v>152</v>
      </c>
      <c r="K191" s="9" t="s">
        <v>288</v>
      </c>
      <c r="L191" s="10">
        <v>81</v>
      </c>
    </row>
    <row r="192" spans="1:12" x14ac:dyDescent="0.3">
      <c r="A192" s="8" t="s">
        <v>21</v>
      </c>
      <c r="B192" s="9" t="s">
        <v>168</v>
      </c>
      <c r="C192" s="9" t="s">
        <v>1</v>
      </c>
      <c r="D192" s="9" t="s">
        <v>374</v>
      </c>
      <c r="E192" s="9"/>
      <c r="F192" s="9" t="s">
        <v>400</v>
      </c>
      <c r="G192" s="31">
        <v>1</v>
      </c>
      <c r="H192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192" s="8" t="s">
        <v>62</v>
      </c>
      <c r="J192" s="10">
        <v>35</v>
      </c>
      <c r="K192" s="9" t="s">
        <v>288</v>
      </c>
      <c r="L192" s="10">
        <v>1</v>
      </c>
    </row>
    <row r="193" spans="1:12" x14ac:dyDescent="0.3">
      <c r="A193" s="8" t="s">
        <v>21</v>
      </c>
      <c r="B193" s="9" t="s">
        <v>169</v>
      </c>
      <c r="C193" s="9" t="s">
        <v>1</v>
      </c>
      <c r="D193" s="9" t="s">
        <v>374</v>
      </c>
      <c r="E193" s="9"/>
      <c r="F193" s="9" t="s">
        <v>400</v>
      </c>
      <c r="G193" s="31">
        <v>1</v>
      </c>
      <c r="H193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193" s="8" t="s">
        <v>62</v>
      </c>
      <c r="J193" s="10">
        <v>71</v>
      </c>
      <c r="K193" s="9" t="s">
        <v>288</v>
      </c>
      <c r="L193" s="10">
        <v>26</v>
      </c>
    </row>
    <row r="194" spans="1:12" x14ac:dyDescent="0.3">
      <c r="A194" s="8" t="s">
        <v>21</v>
      </c>
      <c r="B194" s="9" t="s">
        <v>170</v>
      </c>
      <c r="C194" s="9" t="s">
        <v>1</v>
      </c>
      <c r="D194" s="9" t="s">
        <v>374</v>
      </c>
      <c r="E194" s="9"/>
      <c r="F194" s="9" t="s">
        <v>400</v>
      </c>
      <c r="G194" s="31">
        <v>1</v>
      </c>
      <c r="H194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194" s="8" t="s">
        <v>62</v>
      </c>
      <c r="J194" s="10">
        <v>108</v>
      </c>
      <c r="K194" s="9" t="s">
        <v>288</v>
      </c>
      <c r="L194" s="10">
        <v>53</v>
      </c>
    </row>
    <row r="195" spans="1:12" x14ac:dyDescent="0.3">
      <c r="A195" s="8" t="s">
        <v>21</v>
      </c>
      <c r="B195" s="9" t="s">
        <v>174</v>
      </c>
      <c r="C195" s="9" t="s">
        <v>1</v>
      </c>
      <c r="D195" s="9" t="s">
        <v>349</v>
      </c>
      <c r="E195" s="9"/>
      <c r="F195" s="9" t="s">
        <v>400</v>
      </c>
      <c r="G195" s="31">
        <v>1</v>
      </c>
      <c r="H195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195" s="8" t="s">
        <v>62</v>
      </c>
      <c r="J195" s="10">
        <v>768</v>
      </c>
      <c r="K195" s="9" t="s">
        <v>289</v>
      </c>
      <c r="L195" s="10">
        <v>563</v>
      </c>
    </row>
    <row r="196" spans="1:12" x14ac:dyDescent="0.3">
      <c r="A196" s="8" t="s">
        <v>21</v>
      </c>
      <c r="B196" s="9" t="s">
        <v>173</v>
      </c>
      <c r="C196" s="9" t="s">
        <v>1</v>
      </c>
      <c r="D196" s="9" t="s">
        <v>374</v>
      </c>
      <c r="E196" s="9"/>
      <c r="F196" s="9" t="s">
        <v>400</v>
      </c>
      <c r="G196" s="31">
        <v>1</v>
      </c>
      <c r="H196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196" s="8" t="s">
        <v>62</v>
      </c>
      <c r="J196" s="10">
        <v>703</v>
      </c>
      <c r="K196" s="9" t="s">
        <v>289</v>
      </c>
      <c r="L196" s="10">
        <v>531</v>
      </c>
    </row>
    <row r="197" spans="1:12" x14ac:dyDescent="0.3">
      <c r="A197" s="8" t="s">
        <v>21</v>
      </c>
      <c r="B197" s="9" t="s">
        <v>100</v>
      </c>
      <c r="C197" s="9" t="s">
        <v>0</v>
      </c>
      <c r="D197" s="9" t="s">
        <v>339</v>
      </c>
      <c r="E197" s="9"/>
      <c r="F197" s="9"/>
      <c r="G197" s="31"/>
      <c r="H197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197" s="8" t="s">
        <v>39</v>
      </c>
      <c r="J197" s="10">
        <v>29</v>
      </c>
      <c r="K197" s="9" t="s">
        <v>269</v>
      </c>
      <c r="L197" s="10">
        <v>936</v>
      </c>
    </row>
    <row r="198" spans="1:12" x14ac:dyDescent="0.3">
      <c r="A198" s="8" t="s">
        <v>22</v>
      </c>
      <c r="B198" s="9" t="s">
        <v>239</v>
      </c>
      <c r="C198" s="9" t="s">
        <v>0</v>
      </c>
      <c r="D198" s="9" t="s">
        <v>342</v>
      </c>
      <c r="E198" s="9"/>
      <c r="F198" s="9"/>
      <c r="G198" s="31"/>
      <c r="H198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198" s="8" t="s">
        <v>80</v>
      </c>
      <c r="J198" s="10">
        <v>546</v>
      </c>
      <c r="K198" s="9" t="s">
        <v>302</v>
      </c>
      <c r="L198" s="10">
        <v>606</v>
      </c>
    </row>
    <row r="199" spans="1:12" x14ac:dyDescent="0.3">
      <c r="A199" s="8" t="s">
        <v>22</v>
      </c>
      <c r="B199" s="9" t="s">
        <v>240</v>
      </c>
      <c r="C199" s="9" t="s">
        <v>0</v>
      </c>
      <c r="D199" s="9" t="s">
        <v>342</v>
      </c>
      <c r="E199" s="9"/>
      <c r="F199" s="9"/>
      <c r="G199" s="31"/>
      <c r="H199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199" s="8" t="s">
        <v>80</v>
      </c>
      <c r="J199" s="10">
        <v>595</v>
      </c>
      <c r="K199" s="9" t="s">
        <v>302</v>
      </c>
      <c r="L199" s="10">
        <v>655</v>
      </c>
    </row>
    <row r="200" spans="1:12" x14ac:dyDescent="0.3">
      <c r="A200" s="8" t="s">
        <v>22</v>
      </c>
      <c r="B200" s="9" t="s">
        <v>157</v>
      </c>
      <c r="C200" s="9" t="s">
        <v>0</v>
      </c>
      <c r="D200" s="9" t="s">
        <v>339</v>
      </c>
      <c r="E200" s="9"/>
      <c r="F200" s="9"/>
      <c r="G200" s="31"/>
      <c r="H200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200" s="8" t="s">
        <v>54</v>
      </c>
      <c r="J200" s="10">
        <v>162</v>
      </c>
      <c r="K200" s="9" t="s">
        <v>287</v>
      </c>
      <c r="L200" s="10">
        <v>84</v>
      </c>
    </row>
    <row r="201" spans="1:12" x14ac:dyDescent="0.3">
      <c r="A201" s="8" t="s">
        <v>22</v>
      </c>
      <c r="B201" s="9" t="s">
        <v>156</v>
      </c>
      <c r="C201" s="9" t="s">
        <v>0</v>
      </c>
      <c r="D201" s="9" t="s">
        <v>330</v>
      </c>
      <c r="E201" s="9" t="s">
        <v>335</v>
      </c>
      <c r="F201" s="9" t="s">
        <v>411</v>
      </c>
      <c r="G201" s="31">
        <v>1</v>
      </c>
      <c r="H201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201" s="8" t="s">
        <v>54</v>
      </c>
      <c r="J201" s="10">
        <v>31</v>
      </c>
      <c r="K201" s="9" t="s">
        <v>287</v>
      </c>
      <c r="L201" s="10">
        <v>55</v>
      </c>
    </row>
    <row r="202" spans="1:12" x14ac:dyDescent="0.3">
      <c r="A202" s="8" t="s">
        <v>22</v>
      </c>
      <c r="B202" s="9" t="s">
        <v>161</v>
      </c>
      <c r="C202" s="9" t="s">
        <v>0</v>
      </c>
      <c r="D202" s="9" t="s">
        <v>339</v>
      </c>
      <c r="E202" s="9"/>
      <c r="F202" s="9"/>
      <c r="G202" s="31"/>
      <c r="H202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202" s="8" t="s">
        <v>79</v>
      </c>
      <c r="J202" s="10">
        <v>30</v>
      </c>
      <c r="K202" s="9" t="s">
        <v>287</v>
      </c>
      <c r="L202" s="10">
        <v>313</v>
      </c>
    </row>
    <row r="203" spans="1:12" x14ac:dyDescent="0.3">
      <c r="A203" s="8" t="s">
        <v>22</v>
      </c>
      <c r="B203" s="9" t="s">
        <v>162</v>
      </c>
      <c r="C203" s="9" t="s">
        <v>0</v>
      </c>
      <c r="D203" s="9" t="s">
        <v>339</v>
      </c>
      <c r="E203" s="9"/>
      <c r="F203" s="9"/>
      <c r="G203" s="31"/>
      <c r="H203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203" s="8" t="s">
        <v>57</v>
      </c>
      <c r="J203" s="10">
        <v>31</v>
      </c>
      <c r="K203" s="9" t="s">
        <v>287</v>
      </c>
      <c r="L203" s="10">
        <v>340</v>
      </c>
    </row>
    <row r="204" spans="1:12" x14ac:dyDescent="0.3">
      <c r="A204" s="8" t="s">
        <v>22</v>
      </c>
      <c r="B204" s="9" t="s">
        <v>164</v>
      </c>
      <c r="C204" s="9" t="s">
        <v>0</v>
      </c>
      <c r="D204" s="9" t="s">
        <v>339</v>
      </c>
      <c r="E204" s="9"/>
      <c r="F204" s="9"/>
      <c r="G204" s="31"/>
      <c r="H204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204" s="8" t="s">
        <v>59</v>
      </c>
      <c r="J204" s="10">
        <v>54</v>
      </c>
      <c r="K204" s="9" t="s">
        <v>287</v>
      </c>
      <c r="L204" s="10">
        <v>368</v>
      </c>
    </row>
    <row r="205" spans="1:12" x14ac:dyDescent="0.3">
      <c r="A205" s="8" t="s">
        <v>22</v>
      </c>
      <c r="B205" s="9" t="s">
        <v>237</v>
      </c>
      <c r="C205" s="9" t="s">
        <v>0</v>
      </c>
      <c r="D205" s="9" t="s">
        <v>342</v>
      </c>
      <c r="E205" s="9"/>
      <c r="F205" s="9"/>
      <c r="G205" s="31"/>
      <c r="H205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205" s="8" t="s">
        <v>80</v>
      </c>
      <c r="J205" s="10">
        <v>444</v>
      </c>
      <c r="K205" s="9" t="s">
        <v>302</v>
      </c>
      <c r="L205" s="10">
        <v>484</v>
      </c>
    </row>
    <row r="206" spans="1:12" x14ac:dyDescent="0.3">
      <c r="A206" s="8" t="s">
        <v>22</v>
      </c>
      <c r="B206" s="9" t="s">
        <v>238</v>
      </c>
      <c r="C206" s="9" t="s">
        <v>0</v>
      </c>
      <c r="D206" s="9" t="s">
        <v>330</v>
      </c>
      <c r="E206" s="9" t="s">
        <v>360</v>
      </c>
      <c r="F206" s="9" t="s">
        <v>411</v>
      </c>
      <c r="G206" s="31">
        <v>1</v>
      </c>
      <c r="H206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206" s="8" t="s">
        <v>80</v>
      </c>
      <c r="J206" s="10">
        <v>497</v>
      </c>
      <c r="K206" s="9" t="s">
        <v>302</v>
      </c>
      <c r="L206" s="10">
        <v>556</v>
      </c>
    </row>
    <row r="207" spans="1:12" x14ac:dyDescent="0.3">
      <c r="A207" s="8" t="s">
        <v>22</v>
      </c>
      <c r="B207" s="9" t="s">
        <v>234</v>
      </c>
      <c r="C207" s="9" t="s">
        <v>0</v>
      </c>
      <c r="D207" s="9" t="s">
        <v>339</v>
      </c>
      <c r="E207" s="9"/>
      <c r="F207" s="9"/>
      <c r="G207" s="31"/>
      <c r="H207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207" s="8" t="s">
        <v>80</v>
      </c>
      <c r="J207" s="10">
        <v>313</v>
      </c>
      <c r="K207" s="9" t="s">
        <v>302</v>
      </c>
      <c r="L207" s="10">
        <v>327</v>
      </c>
    </row>
    <row r="208" spans="1:12" x14ac:dyDescent="0.3">
      <c r="A208" s="8" t="s">
        <v>22</v>
      </c>
      <c r="B208" s="9" t="s">
        <v>229</v>
      </c>
      <c r="C208" s="9" t="s">
        <v>0</v>
      </c>
      <c r="D208" s="9" t="s">
        <v>348</v>
      </c>
      <c r="E208" s="9" t="s">
        <v>361</v>
      </c>
      <c r="F208" s="9" t="s">
        <v>411</v>
      </c>
      <c r="G208" s="31">
        <v>1</v>
      </c>
      <c r="H208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208" s="8" t="s">
        <v>80</v>
      </c>
      <c r="J208" s="10">
        <v>53</v>
      </c>
      <c r="K208" s="9" t="s">
        <v>302</v>
      </c>
      <c r="L208" s="10">
        <v>1</v>
      </c>
    </row>
    <row r="209" spans="1:12" x14ac:dyDescent="0.3">
      <c r="A209" s="8" t="s">
        <v>22</v>
      </c>
      <c r="B209" s="9" t="s">
        <v>233</v>
      </c>
      <c r="C209" s="9" t="s">
        <v>0</v>
      </c>
      <c r="D209" s="9" t="s">
        <v>330</v>
      </c>
      <c r="E209" s="9" t="s">
        <v>360</v>
      </c>
      <c r="F209" s="9" t="s">
        <v>411</v>
      </c>
      <c r="G209" s="31">
        <v>1</v>
      </c>
      <c r="H209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209" s="8" t="s">
        <v>80</v>
      </c>
      <c r="J209" s="10">
        <v>239</v>
      </c>
      <c r="K209" s="9" t="s">
        <v>302</v>
      </c>
      <c r="L209" s="10">
        <v>248</v>
      </c>
    </row>
    <row r="210" spans="1:12" x14ac:dyDescent="0.3">
      <c r="A210" s="8" t="s">
        <v>22</v>
      </c>
      <c r="B210" s="9" t="s">
        <v>231</v>
      </c>
      <c r="C210" s="9" t="s">
        <v>0</v>
      </c>
      <c r="D210" s="9" t="s">
        <v>330</v>
      </c>
      <c r="E210" s="9" t="s">
        <v>362</v>
      </c>
      <c r="F210" s="9" t="s">
        <v>411</v>
      </c>
      <c r="G210" s="31">
        <v>1</v>
      </c>
      <c r="H210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210" s="8" t="s">
        <v>80</v>
      </c>
      <c r="J210" s="10">
        <v>136</v>
      </c>
      <c r="K210" s="9" t="s">
        <v>302</v>
      </c>
      <c r="L210" s="10">
        <v>138</v>
      </c>
    </row>
    <row r="211" spans="1:12" x14ac:dyDescent="0.3">
      <c r="A211" s="8" t="s">
        <v>22</v>
      </c>
      <c r="B211" s="9" t="s">
        <v>232</v>
      </c>
      <c r="C211" s="9" t="s">
        <v>0</v>
      </c>
      <c r="D211" s="9" t="s">
        <v>330</v>
      </c>
      <c r="E211" s="9" t="s">
        <v>361</v>
      </c>
      <c r="F211" s="9" t="s">
        <v>411</v>
      </c>
      <c r="G211" s="31">
        <v>1</v>
      </c>
      <c r="H211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211" s="8" t="s">
        <v>80</v>
      </c>
      <c r="J211" s="10">
        <v>186</v>
      </c>
      <c r="K211" s="9" t="s">
        <v>302</v>
      </c>
      <c r="L211" s="10">
        <v>192</v>
      </c>
    </row>
    <row r="212" spans="1:12" x14ac:dyDescent="0.3">
      <c r="A212" s="8" t="s">
        <v>22</v>
      </c>
      <c r="B212" s="9" t="s">
        <v>230</v>
      </c>
      <c r="C212" s="9" t="s">
        <v>0</v>
      </c>
      <c r="D212" s="9" t="s">
        <v>339</v>
      </c>
      <c r="E212" s="9"/>
      <c r="F212" s="9"/>
      <c r="G212" s="31"/>
      <c r="H212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212" s="8" t="s">
        <v>80</v>
      </c>
      <c r="J212" s="10">
        <v>83</v>
      </c>
      <c r="K212" s="9" t="s">
        <v>302</v>
      </c>
      <c r="L212" s="10">
        <v>110</v>
      </c>
    </row>
    <row r="213" spans="1:12" x14ac:dyDescent="0.3">
      <c r="A213" s="8" t="s">
        <v>22</v>
      </c>
      <c r="B213" s="9" t="s">
        <v>235</v>
      </c>
      <c r="C213" s="9" t="s">
        <v>0</v>
      </c>
      <c r="D213" s="9" t="s">
        <v>339</v>
      </c>
      <c r="E213" s="9"/>
      <c r="F213" s="9"/>
      <c r="G213" s="31"/>
      <c r="H213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213" s="8" t="s">
        <v>80</v>
      </c>
      <c r="J213" s="10">
        <v>343</v>
      </c>
      <c r="K213" s="9" t="s">
        <v>302</v>
      </c>
      <c r="L213" s="10">
        <v>399</v>
      </c>
    </row>
    <row r="214" spans="1:12" x14ac:dyDescent="0.3">
      <c r="A214" s="8" t="s">
        <v>22</v>
      </c>
      <c r="B214" s="9" t="s">
        <v>236</v>
      </c>
      <c r="C214" s="9" t="s">
        <v>0</v>
      </c>
      <c r="D214" s="9" t="s">
        <v>339</v>
      </c>
      <c r="E214" s="9"/>
      <c r="F214" s="9"/>
      <c r="G214" s="31"/>
      <c r="H214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214" s="8" t="s">
        <v>80</v>
      </c>
      <c r="J214" s="10">
        <v>372</v>
      </c>
      <c r="K214" s="9" t="s">
        <v>302</v>
      </c>
      <c r="L214" s="10">
        <v>453</v>
      </c>
    </row>
    <row r="215" spans="1:12" x14ac:dyDescent="0.3">
      <c r="A215" s="8" t="s">
        <v>23</v>
      </c>
      <c r="B215" s="9" t="s">
        <v>244</v>
      </c>
      <c r="C215" s="9" t="s">
        <v>0</v>
      </c>
      <c r="D215" s="9" t="s">
        <v>330</v>
      </c>
      <c r="E215" s="9" t="s">
        <v>360</v>
      </c>
      <c r="F215" s="9" t="s">
        <v>400</v>
      </c>
      <c r="G215" s="31">
        <v>1</v>
      </c>
      <c r="H215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215" s="8" t="s">
        <v>82</v>
      </c>
      <c r="J215" s="10">
        <v>105</v>
      </c>
      <c r="K215" s="9" t="s">
        <v>303</v>
      </c>
      <c r="L215" s="10">
        <v>50</v>
      </c>
    </row>
    <row r="216" spans="1:12" x14ac:dyDescent="0.3">
      <c r="A216" s="8" t="s">
        <v>23</v>
      </c>
      <c r="B216" s="9" t="s">
        <v>241</v>
      </c>
      <c r="C216" s="9" t="s">
        <v>1</v>
      </c>
      <c r="D216" s="9" t="s">
        <v>355</v>
      </c>
      <c r="E216" s="9" t="s">
        <v>363</v>
      </c>
      <c r="F216" s="9" t="s">
        <v>412</v>
      </c>
      <c r="G216" s="31">
        <v>1</v>
      </c>
      <c r="H216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216" s="8" t="s">
        <v>81</v>
      </c>
      <c r="J216" s="10">
        <v>284</v>
      </c>
      <c r="K216" s="9" t="s">
        <v>270</v>
      </c>
      <c r="L216" s="10">
        <v>3217</v>
      </c>
    </row>
    <row r="217" spans="1:12" x14ac:dyDescent="0.3">
      <c r="A217" s="8" t="s">
        <v>23</v>
      </c>
      <c r="B217" s="9" t="s">
        <v>243</v>
      </c>
      <c r="C217" s="9" t="s">
        <v>1</v>
      </c>
      <c r="D217" s="9" t="s">
        <v>355</v>
      </c>
      <c r="E217" s="9" t="s">
        <v>364</v>
      </c>
      <c r="F217" s="9" t="s">
        <v>401</v>
      </c>
      <c r="G217" s="31">
        <v>1</v>
      </c>
      <c r="H217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217" s="8" t="s">
        <v>81</v>
      </c>
      <c r="J217" s="10">
        <v>367</v>
      </c>
      <c r="K217" s="9" t="s">
        <v>270</v>
      </c>
      <c r="L217" s="10">
        <v>2052</v>
      </c>
    </row>
    <row r="218" spans="1:12" x14ac:dyDescent="0.3">
      <c r="A218" s="8" t="s">
        <v>23</v>
      </c>
      <c r="B218" s="9" t="s">
        <v>242</v>
      </c>
      <c r="C218" s="9" t="s">
        <v>1</v>
      </c>
      <c r="D218" s="9" t="s">
        <v>355</v>
      </c>
      <c r="E218" s="9" t="s">
        <v>364</v>
      </c>
      <c r="F218" s="9" t="s">
        <v>401</v>
      </c>
      <c r="G218" s="31">
        <v>1</v>
      </c>
      <c r="H218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218" s="8" t="s">
        <v>81</v>
      </c>
      <c r="J218" s="10">
        <v>326</v>
      </c>
      <c r="K218" s="9" t="s">
        <v>270</v>
      </c>
      <c r="L218" s="10">
        <v>2082</v>
      </c>
    </row>
    <row r="219" spans="1:12" x14ac:dyDescent="0.3">
      <c r="A219" s="8" t="s">
        <v>24</v>
      </c>
      <c r="B219" s="9" t="s">
        <v>246</v>
      </c>
      <c r="C219" s="9" t="s">
        <v>0</v>
      </c>
      <c r="D219" s="9" t="s">
        <v>330</v>
      </c>
      <c r="E219" s="9" t="s">
        <v>360</v>
      </c>
      <c r="F219" s="9" t="s">
        <v>400</v>
      </c>
      <c r="G219" s="31">
        <v>1</v>
      </c>
      <c r="H219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219" s="8" t="s">
        <v>85</v>
      </c>
      <c r="J219" s="10">
        <v>483</v>
      </c>
      <c r="K219" s="9" t="s">
        <v>305</v>
      </c>
      <c r="L219" s="10">
        <v>1</v>
      </c>
    </row>
    <row r="220" spans="1:12" x14ac:dyDescent="0.3">
      <c r="A220" s="8" t="s">
        <v>24</v>
      </c>
      <c r="B220" s="9" t="s">
        <v>245</v>
      </c>
      <c r="C220" s="9" t="s">
        <v>1</v>
      </c>
      <c r="D220" s="9" t="s">
        <v>355</v>
      </c>
      <c r="E220" s="9" t="s">
        <v>363</v>
      </c>
      <c r="F220" s="9" t="s">
        <v>400</v>
      </c>
      <c r="G220" s="31">
        <v>1</v>
      </c>
      <c r="H220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220" s="8" t="s">
        <v>84</v>
      </c>
      <c r="J220" s="10">
        <v>97</v>
      </c>
      <c r="K220" s="9" t="s">
        <v>304</v>
      </c>
      <c r="L220" s="10">
        <v>28</v>
      </c>
    </row>
    <row r="221" spans="1:12" x14ac:dyDescent="0.3">
      <c r="A221" s="8" t="s">
        <v>24</v>
      </c>
      <c r="B221" s="9" t="s">
        <v>124</v>
      </c>
      <c r="C221" s="9" t="s">
        <v>1</v>
      </c>
      <c r="D221" s="9" t="s">
        <v>340</v>
      </c>
      <c r="E221" s="9" t="s">
        <v>365</v>
      </c>
      <c r="F221" s="9" t="s">
        <v>401</v>
      </c>
      <c r="G221" s="31">
        <v>1</v>
      </c>
      <c r="H221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221" s="8" t="s">
        <v>44</v>
      </c>
      <c r="J221" s="10">
        <v>714</v>
      </c>
      <c r="K221" s="9" t="s">
        <v>279</v>
      </c>
      <c r="L221" s="10">
        <v>1594</v>
      </c>
    </row>
    <row r="222" spans="1:12" x14ac:dyDescent="0.3">
      <c r="A222" s="8" t="s">
        <v>24</v>
      </c>
      <c r="B222" s="9" t="s">
        <v>125</v>
      </c>
      <c r="C222" s="9" t="s">
        <v>1</v>
      </c>
      <c r="D222" s="9" t="s">
        <v>340</v>
      </c>
      <c r="E222" s="9" t="s">
        <v>365</v>
      </c>
      <c r="F222" s="9" t="s">
        <v>401</v>
      </c>
      <c r="G222" s="31">
        <v>1</v>
      </c>
      <c r="H222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222" s="8" t="s">
        <v>44</v>
      </c>
      <c r="J222" s="10">
        <v>728</v>
      </c>
      <c r="K222" s="9" t="s">
        <v>279</v>
      </c>
      <c r="L222" s="10">
        <v>1609</v>
      </c>
    </row>
    <row r="223" spans="1:12" x14ac:dyDescent="0.3">
      <c r="A223" s="8" t="s">
        <v>24</v>
      </c>
      <c r="B223" s="9" t="s">
        <v>129</v>
      </c>
      <c r="C223" s="9" t="s">
        <v>1</v>
      </c>
      <c r="D223" s="9" t="s">
        <v>340</v>
      </c>
      <c r="E223" s="9" t="s">
        <v>365</v>
      </c>
      <c r="F223" s="9" t="s">
        <v>401</v>
      </c>
      <c r="G223" s="31">
        <v>1</v>
      </c>
      <c r="H223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223" s="8" t="s">
        <v>44</v>
      </c>
      <c r="J223" s="10">
        <v>784</v>
      </c>
      <c r="K223" s="9" t="s">
        <v>279</v>
      </c>
      <c r="L223" s="10">
        <v>1661</v>
      </c>
    </row>
    <row r="224" spans="1:12" x14ac:dyDescent="0.3">
      <c r="A224" s="8" t="s">
        <v>24</v>
      </c>
      <c r="B224" s="9" t="s">
        <v>130</v>
      </c>
      <c r="C224" s="9" t="s">
        <v>1</v>
      </c>
      <c r="D224" s="9" t="s">
        <v>330</v>
      </c>
      <c r="E224" s="9" t="s">
        <v>343</v>
      </c>
      <c r="F224" s="9" t="s">
        <v>401</v>
      </c>
      <c r="G224" s="31">
        <v>1</v>
      </c>
      <c r="H224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224" s="8" t="s">
        <v>44</v>
      </c>
      <c r="J224" s="10">
        <v>817</v>
      </c>
      <c r="K224" s="9" t="s">
        <v>275</v>
      </c>
      <c r="L224" s="10">
        <v>91</v>
      </c>
    </row>
    <row r="225" spans="1:12" x14ac:dyDescent="0.3">
      <c r="A225" s="8" t="s">
        <v>24</v>
      </c>
      <c r="B225" s="9" t="s">
        <v>126</v>
      </c>
      <c r="C225" s="9" t="s">
        <v>1</v>
      </c>
      <c r="D225" s="9" t="s">
        <v>340</v>
      </c>
      <c r="E225" s="9" t="s">
        <v>365</v>
      </c>
      <c r="F225" s="9" t="s">
        <v>401</v>
      </c>
      <c r="G225" s="31">
        <v>1</v>
      </c>
      <c r="H225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225" s="8" t="s">
        <v>44</v>
      </c>
      <c r="J225" s="10">
        <v>742</v>
      </c>
      <c r="K225" s="9" t="s">
        <v>279</v>
      </c>
      <c r="L225" s="10">
        <v>1622</v>
      </c>
    </row>
    <row r="226" spans="1:12" x14ac:dyDescent="0.3">
      <c r="A226" s="8" t="s">
        <v>24</v>
      </c>
      <c r="B226" s="9" t="s">
        <v>127</v>
      </c>
      <c r="C226" s="9" t="s">
        <v>1</v>
      </c>
      <c r="D226" s="9" t="s">
        <v>340</v>
      </c>
      <c r="E226" s="9" t="s">
        <v>365</v>
      </c>
      <c r="F226" s="9" t="s">
        <v>401</v>
      </c>
      <c r="G226" s="31">
        <v>1</v>
      </c>
      <c r="H226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226" s="8" t="s">
        <v>44</v>
      </c>
      <c r="J226" s="10">
        <v>756</v>
      </c>
      <c r="K226" s="9" t="s">
        <v>279</v>
      </c>
      <c r="L226" s="10">
        <v>1635</v>
      </c>
    </row>
    <row r="227" spans="1:12" x14ac:dyDescent="0.3">
      <c r="A227" s="8" t="s">
        <v>24</v>
      </c>
      <c r="B227" s="9" t="s">
        <v>128</v>
      </c>
      <c r="C227" s="9" t="s">
        <v>1</v>
      </c>
      <c r="D227" s="9" t="s">
        <v>340</v>
      </c>
      <c r="E227" s="9" t="s">
        <v>365</v>
      </c>
      <c r="F227" s="9" t="s">
        <v>401</v>
      </c>
      <c r="G227" s="31">
        <v>1</v>
      </c>
      <c r="H227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227" s="8" t="s">
        <v>44</v>
      </c>
      <c r="J227" s="10">
        <v>770</v>
      </c>
      <c r="K227" s="9" t="s">
        <v>279</v>
      </c>
      <c r="L227" s="10">
        <v>1648</v>
      </c>
    </row>
    <row r="228" spans="1:12" x14ac:dyDescent="0.3">
      <c r="A228" s="8" t="s">
        <v>24</v>
      </c>
      <c r="B228" s="9" t="s">
        <v>123</v>
      </c>
      <c r="C228" s="9" t="s">
        <v>1</v>
      </c>
      <c r="D228" s="9" t="s">
        <v>342</v>
      </c>
      <c r="E228" s="9"/>
      <c r="F228" s="9"/>
      <c r="G228" s="31"/>
      <c r="H228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228" s="8" t="s">
        <v>83</v>
      </c>
      <c r="J228" s="10">
        <v>17</v>
      </c>
      <c r="K228" s="9" t="s">
        <v>278</v>
      </c>
      <c r="L228" s="10">
        <v>61</v>
      </c>
    </row>
    <row r="229" spans="1:12" x14ac:dyDescent="0.3">
      <c r="A229" s="8" t="s">
        <v>24</v>
      </c>
      <c r="B229" s="9" t="s">
        <v>123</v>
      </c>
      <c r="C229" s="9" t="s">
        <v>1</v>
      </c>
      <c r="D229" s="9" t="s">
        <v>342</v>
      </c>
      <c r="E229" s="9"/>
      <c r="F229" s="9"/>
      <c r="G229" s="31"/>
      <c r="H229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229" s="8" t="s">
        <v>44</v>
      </c>
      <c r="J229" s="10">
        <v>700</v>
      </c>
      <c r="K229" s="9" t="s">
        <v>278</v>
      </c>
      <c r="L229" s="10">
        <v>61</v>
      </c>
    </row>
    <row r="230" spans="1:12" x14ac:dyDescent="0.3">
      <c r="A230" s="8" t="s">
        <v>24</v>
      </c>
      <c r="B230" s="9" t="s">
        <v>121</v>
      </c>
      <c r="C230" s="9" t="s">
        <v>1</v>
      </c>
      <c r="D230" s="9" t="s">
        <v>342</v>
      </c>
      <c r="E230" s="9"/>
      <c r="F230" s="9"/>
      <c r="G230" s="31"/>
      <c r="H230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230" s="8" t="s">
        <v>44</v>
      </c>
      <c r="J230" s="10">
        <v>670</v>
      </c>
      <c r="K230" s="9" t="s">
        <v>275</v>
      </c>
      <c r="L230" s="10">
        <v>59</v>
      </c>
    </row>
    <row r="231" spans="1:12" x14ac:dyDescent="0.3">
      <c r="A231" s="8" t="s">
        <v>24</v>
      </c>
      <c r="B231" s="9" t="s">
        <v>122</v>
      </c>
      <c r="C231" s="9" t="s">
        <v>1</v>
      </c>
      <c r="D231" s="9" t="s">
        <v>342</v>
      </c>
      <c r="E231" s="9"/>
      <c r="F231" s="9"/>
      <c r="G231" s="31"/>
      <c r="H231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231" s="8" t="s">
        <v>44</v>
      </c>
      <c r="J231" s="10">
        <v>684</v>
      </c>
      <c r="K231" s="9" t="s">
        <v>275</v>
      </c>
      <c r="L231" s="10">
        <v>77</v>
      </c>
    </row>
    <row r="232" spans="1:12" x14ac:dyDescent="0.3">
      <c r="A232" s="8" t="s">
        <v>24</v>
      </c>
      <c r="B232" s="9" t="s">
        <v>108</v>
      </c>
      <c r="C232" s="9" t="s">
        <v>1</v>
      </c>
      <c r="D232" s="9" t="s">
        <v>345</v>
      </c>
      <c r="E232" s="9"/>
      <c r="F232" s="9"/>
      <c r="G232" s="31"/>
      <c r="H232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232" s="8" t="s">
        <v>44</v>
      </c>
      <c r="J232" s="10">
        <v>54</v>
      </c>
      <c r="K232" s="9" t="s">
        <v>274</v>
      </c>
      <c r="L232" s="10">
        <v>1585</v>
      </c>
    </row>
    <row r="233" spans="1:12" x14ac:dyDescent="0.3">
      <c r="A233" s="8" t="s">
        <v>24</v>
      </c>
      <c r="B233" s="9" t="s">
        <v>109</v>
      </c>
      <c r="C233" s="9" t="s">
        <v>1</v>
      </c>
      <c r="D233" s="9" t="s">
        <v>331</v>
      </c>
      <c r="E233" s="9"/>
      <c r="F233" s="9"/>
      <c r="G233" s="31"/>
      <c r="H233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233" s="8" t="s">
        <v>44</v>
      </c>
      <c r="J233" s="10">
        <v>103</v>
      </c>
      <c r="K233" s="9" t="s">
        <v>274</v>
      </c>
      <c r="L233" s="10">
        <v>1613</v>
      </c>
    </row>
    <row r="234" spans="1:12" x14ac:dyDescent="0.3">
      <c r="A234" s="8" t="s">
        <v>24</v>
      </c>
      <c r="B234" s="9" t="s">
        <v>110</v>
      </c>
      <c r="C234" s="9" t="s">
        <v>1</v>
      </c>
      <c r="D234" s="9" t="s">
        <v>331</v>
      </c>
      <c r="E234" s="9"/>
      <c r="F234" s="9"/>
      <c r="G234" s="31"/>
      <c r="H234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234" s="8" t="s">
        <v>44</v>
      </c>
      <c r="J234" s="10">
        <v>152</v>
      </c>
      <c r="K234" s="9" t="s">
        <v>274</v>
      </c>
      <c r="L234" s="10">
        <v>1640</v>
      </c>
    </row>
    <row r="235" spans="1:12" x14ac:dyDescent="0.3">
      <c r="A235" s="8" t="s">
        <v>24</v>
      </c>
      <c r="B235" s="9" t="s">
        <v>111</v>
      </c>
      <c r="C235" s="9" t="s">
        <v>1</v>
      </c>
      <c r="D235" s="9" t="s">
        <v>331</v>
      </c>
      <c r="E235" s="9"/>
      <c r="F235" s="9"/>
      <c r="G235" s="31"/>
      <c r="H235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235" s="8" t="s">
        <v>44</v>
      </c>
      <c r="J235" s="10">
        <v>201</v>
      </c>
      <c r="K235" s="9" t="s">
        <v>274</v>
      </c>
      <c r="L235" s="10">
        <v>1667</v>
      </c>
    </row>
    <row r="236" spans="1:12" x14ac:dyDescent="0.3">
      <c r="A236" s="8" t="s">
        <v>24</v>
      </c>
      <c r="B236" s="9" t="s">
        <v>112</v>
      </c>
      <c r="C236" s="9" t="s">
        <v>1</v>
      </c>
      <c r="D236" s="9" t="s">
        <v>331</v>
      </c>
      <c r="E236" s="9"/>
      <c r="F236" s="9"/>
      <c r="G236" s="31"/>
      <c r="H236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236" s="8" t="s">
        <v>44</v>
      </c>
      <c r="J236" s="10">
        <v>250</v>
      </c>
      <c r="K236" s="9" t="s">
        <v>274</v>
      </c>
      <c r="L236" s="10">
        <v>1694</v>
      </c>
    </row>
    <row r="237" spans="1:12" x14ac:dyDescent="0.3">
      <c r="A237" s="8" t="s">
        <v>24</v>
      </c>
      <c r="B237" s="9" t="s">
        <v>113</v>
      </c>
      <c r="C237" s="9" t="s">
        <v>1</v>
      </c>
      <c r="D237" s="9" t="s">
        <v>331</v>
      </c>
      <c r="E237" s="9"/>
      <c r="F237" s="9"/>
      <c r="G237" s="31"/>
      <c r="H237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237" s="8" t="s">
        <v>44</v>
      </c>
      <c r="J237" s="10">
        <v>299</v>
      </c>
      <c r="K237" s="9" t="s">
        <v>274</v>
      </c>
      <c r="L237" s="10">
        <v>1721</v>
      </c>
    </row>
    <row r="238" spans="1:12" x14ac:dyDescent="0.3">
      <c r="A238" s="8" t="s">
        <v>24</v>
      </c>
      <c r="B238" s="9" t="s">
        <v>114</v>
      </c>
      <c r="C238" s="9" t="s">
        <v>1</v>
      </c>
      <c r="D238" s="9" t="s">
        <v>331</v>
      </c>
      <c r="E238" s="9"/>
      <c r="F238" s="9"/>
      <c r="G238" s="31"/>
      <c r="H238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238" s="8" t="s">
        <v>44</v>
      </c>
      <c r="J238" s="10">
        <v>348</v>
      </c>
      <c r="K238" s="9" t="s">
        <v>274</v>
      </c>
      <c r="L238" s="10">
        <v>1748</v>
      </c>
    </row>
    <row r="239" spans="1:12" x14ac:dyDescent="0.3">
      <c r="A239" s="8" t="s">
        <v>24</v>
      </c>
      <c r="B239" s="9" t="s">
        <v>119</v>
      </c>
      <c r="C239" s="9" t="s">
        <v>1</v>
      </c>
      <c r="D239" s="9" t="s">
        <v>331</v>
      </c>
      <c r="E239" s="9"/>
      <c r="F239" s="9"/>
      <c r="G239" s="31"/>
      <c r="H239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239" s="8" t="s">
        <v>44</v>
      </c>
      <c r="J239" s="10">
        <v>598</v>
      </c>
      <c r="K239" s="9" t="s">
        <v>277</v>
      </c>
      <c r="L239" s="10">
        <v>90</v>
      </c>
    </row>
    <row r="240" spans="1:12" x14ac:dyDescent="0.3">
      <c r="A240" s="8" t="s">
        <v>24</v>
      </c>
      <c r="B240" s="9" t="s">
        <v>120</v>
      </c>
      <c r="C240" s="9" t="s">
        <v>1</v>
      </c>
      <c r="D240" s="9" t="s">
        <v>331</v>
      </c>
      <c r="E240" s="9"/>
      <c r="F240" s="9"/>
      <c r="G240" s="31"/>
      <c r="H240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240" s="8" t="s">
        <v>44</v>
      </c>
      <c r="J240" s="10">
        <v>652</v>
      </c>
      <c r="K240" s="9" t="s">
        <v>277</v>
      </c>
      <c r="L240" s="10">
        <v>124</v>
      </c>
    </row>
    <row r="241" spans="1:12" x14ac:dyDescent="0.3">
      <c r="A241" s="8" t="s">
        <v>24</v>
      </c>
      <c r="B241" s="9" t="s">
        <v>115</v>
      </c>
      <c r="C241" s="9" t="s">
        <v>1</v>
      </c>
      <c r="D241" s="9" t="s">
        <v>331</v>
      </c>
      <c r="E241" s="9"/>
      <c r="F241" s="9"/>
      <c r="G241" s="31"/>
      <c r="H241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241" s="8" t="s">
        <v>44</v>
      </c>
      <c r="J241" s="10">
        <v>397</v>
      </c>
      <c r="K241" s="9" t="s">
        <v>275</v>
      </c>
      <c r="L241" s="10">
        <v>1</v>
      </c>
    </row>
    <row r="242" spans="1:12" x14ac:dyDescent="0.3">
      <c r="A242" s="8" t="s">
        <v>24</v>
      </c>
      <c r="B242" s="9" t="s">
        <v>116</v>
      </c>
      <c r="C242" s="9" t="s">
        <v>1</v>
      </c>
      <c r="D242" s="9" t="s">
        <v>331</v>
      </c>
      <c r="E242" s="9"/>
      <c r="F242" s="9"/>
      <c r="G242" s="31"/>
      <c r="H242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242" s="8" t="s">
        <v>44</v>
      </c>
      <c r="J242" s="10">
        <v>446</v>
      </c>
      <c r="K242" s="9" t="s">
        <v>275</v>
      </c>
      <c r="L242" s="10">
        <v>32</v>
      </c>
    </row>
    <row r="243" spans="1:12" x14ac:dyDescent="0.3">
      <c r="A243" s="8" t="s">
        <v>24</v>
      </c>
      <c r="B243" s="9" t="s">
        <v>117</v>
      </c>
      <c r="C243" s="9" t="s">
        <v>1</v>
      </c>
      <c r="D243" s="9" t="s">
        <v>331</v>
      </c>
      <c r="E243" s="9"/>
      <c r="F243" s="9"/>
      <c r="G243" s="31"/>
      <c r="H243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243" s="8" t="s">
        <v>44</v>
      </c>
      <c r="J243" s="10">
        <v>495</v>
      </c>
      <c r="K243" s="9" t="s">
        <v>276</v>
      </c>
      <c r="L243" s="10">
        <v>1609</v>
      </c>
    </row>
    <row r="244" spans="1:12" x14ac:dyDescent="0.3">
      <c r="A244" s="8" t="s">
        <v>24</v>
      </c>
      <c r="B244" s="9" t="s">
        <v>118</v>
      </c>
      <c r="C244" s="9" t="s">
        <v>1</v>
      </c>
      <c r="D244" s="9" t="s">
        <v>331</v>
      </c>
      <c r="E244" s="9"/>
      <c r="F244" s="9"/>
      <c r="G244" s="31"/>
      <c r="H244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244" s="8" t="s">
        <v>44</v>
      </c>
      <c r="J244" s="10">
        <v>544</v>
      </c>
      <c r="K244" s="9" t="s">
        <v>276</v>
      </c>
      <c r="L244" s="10">
        <v>1636</v>
      </c>
    </row>
    <row r="245" spans="1:12" x14ac:dyDescent="0.3">
      <c r="A245" s="8" t="s">
        <v>24</v>
      </c>
      <c r="B245" s="9" t="s">
        <v>131</v>
      </c>
      <c r="C245" s="9" t="s">
        <v>1</v>
      </c>
      <c r="D245" s="9" t="s">
        <v>342</v>
      </c>
      <c r="E245" s="9"/>
      <c r="F245" s="9"/>
      <c r="G245" s="31"/>
      <c r="H245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245" s="8" t="s">
        <v>44</v>
      </c>
      <c r="J245" s="10">
        <v>830</v>
      </c>
      <c r="K245" s="9" t="s">
        <v>275</v>
      </c>
      <c r="L245" s="10">
        <v>125</v>
      </c>
    </row>
    <row r="246" spans="1:12" x14ac:dyDescent="0.3">
      <c r="A246" s="8" t="s">
        <v>25</v>
      </c>
      <c r="B246" s="9" t="s">
        <v>167</v>
      </c>
      <c r="C246" s="9" t="s">
        <v>0</v>
      </c>
      <c r="D246" s="9" t="s">
        <v>342</v>
      </c>
      <c r="E246" s="9"/>
      <c r="F246" s="9"/>
      <c r="G246" s="31"/>
      <c r="H246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246" s="8" t="s">
        <v>61</v>
      </c>
      <c r="J246" s="10">
        <v>57</v>
      </c>
      <c r="K246" s="9" t="s">
        <v>287</v>
      </c>
      <c r="L246" s="10">
        <v>27</v>
      </c>
    </row>
    <row r="247" spans="1:12" x14ac:dyDescent="0.3">
      <c r="A247" s="8" t="s">
        <v>25</v>
      </c>
      <c r="B247" s="9" t="s">
        <v>166</v>
      </c>
      <c r="C247" s="9" t="s">
        <v>0</v>
      </c>
      <c r="D247" s="9" t="s">
        <v>347</v>
      </c>
      <c r="E247" s="9"/>
      <c r="F247" s="9"/>
      <c r="G247" s="31"/>
      <c r="H247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247" s="8" t="s">
        <v>61</v>
      </c>
      <c r="J247" s="10">
        <v>29</v>
      </c>
      <c r="K247" s="9" t="s">
        <v>287</v>
      </c>
      <c r="L247" s="10">
        <v>444</v>
      </c>
    </row>
    <row r="248" spans="1:12" x14ac:dyDescent="0.3">
      <c r="A248" s="8" t="s">
        <v>26</v>
      </c>
      <c r="B248" s="9" t="s">
        <v>124</v>
      </c>
      <c r="C248" s="9" t="s">
        <v>1</v>
      </c>
      <c r="D248" s="9" t="s">
        <v>340</v>
      </c>
      <c r="E248" s="9" t="s">
        <v>341</v>
      </c>
      <c r="F248" s="9" t="s">
        <v>401</v>
      </c>
      <c r="G248" s="31">
        <v>1</v>
      </c>
      <c r="H248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248" s="8" t="s">
        <v>44</v>
      </c>
      <c r="J248" s="10">
        <v>714</v>
      </c>
      <c r="K248" s="9" t="s">
        <v>279</v>
      </c>
      <c r="L248" s="10">
        <v>1594</v>
      </c>
    </row>
    <row r="249" spans="1:12" x14ac:dyDescent="0.3">
      <c r="A249" s="8" t="s">
        <v>26</v>
      </c>
      <c r="B249" s="9" t="s">
        <v>125</v>
      </c>
      <c r="C249" s="9" t="s">
        <v>1</v>
      </c>
      <c r="D249" s="9" t="s">
        <v>340</v>
      </c>
      <c r="E249" s="9" t="s">
        <v>341</v>
      </c>
      <c r="F249" s="9" t="s">
        <v>401</v>
      </c>
      <c r="G249" s="31">
        <v>1</v>
      </c>
      <c r="H249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249" s="8" t="s">
        <v>44</v>
      </c>
      <c r="J249" s="10">
        <v>728</v>
      </c>
      <c r="K249" s="9" t="s">
        <v>279</v>
      </c>
      <c r="L249" s="10">
        <v>1609</v>
      </c>
    </row>
    <row r="250" spans="1:12" x14ac:dyDescent="0.3">
      <c r="A250" s="8" t="s">
        <v>26</v>
      </c>
      <c r="B250" s="9" t="s">
        <v>129</v>
      </c>
      <c r="C250" s="9" t="s">
        <v>1</v>
      </c>
      <c r="D250" s="9" t="s">
        <v>340</v>
      </c>
      <c r="E250" s="9" t="s">
        <v>341</v>
      </c>
      <c r="F250" s="9" t="s">
        <v>401</v>
      </c>
      <c r="G250" s="31">
        <v>1</v>
      </c>
      <c r="H250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250" s="8" t="s">
        <v>44</v>
      </c>
      <c r="J250" s="10">
        <v>784</v>
      </c>
      <c r="K250" s="9" t="s">
        <v>279</v>
      </c>
      <c r="L250" s="10">
        <v>1661</v>
      </c>
    </row>
    <row r="251" spans="1:12" x14ac:dyDescent="0.3">
      <c r="A251" s="8" t="s">
        <v>26</v>
      </c>
      <c r="B251" s="9" t="s">
        <v>130</v>
      </c>
      <c r="C251" s="9" t="s">
        <v>1</v>
      </c>
      <c r="D251" s="9" t="s">
        <v>330</v>
      </c>
      <c r="E251" s="9" t="s">
        <v>343</v>
      </c>
      <c r="F251" s="9" t="s">
        <v>400</v>
      </c>
      <c r="G251" s="31">
        <v>1</v>
      </c>
      <c r="H251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251" s="8" t="s">
        <v>44</v>
      </c>
      <c r="J251" s="10">
        <v>817</v>
      </c>
      <c r="K251" s="9" t="s">
        <v>275</v>
      </c>
      <c r="L251" s="10">
        <v>91</v>
      </c>
    </row>
    <row r="252" spans="1:12" x14ac:dyDescent="0.3">
      <c r="A252" s="8" t="s">
        <v>26</v>
      </c>
      <c r="B252" s="9" t="s">
        <v>126</v>
      </c>
      <c r="C252" s="9" t="s">
        <v>1</v>
      </c>
      <c r="D252" s="9" t="s">
        <v>340</v>
      </c>
      <c r="E252" s="9" t="s">
        <v>341</v>
      </c>
      <c r="F252" s="9" t="s">
        <v>401</v>
      </c>
      <c r="G252" s="31">
        <v>1</v>
      </c>
      <c r="H252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252" s="8" t="s">
        <v>44</v>
      </c>
      <c r="J252" s="10">
        <v>742</v>
      </c>
      <c r="K252" s="9" t="s">
        <v>279</v>
      </c>
      <c r="L252" s="10">
        <v>1622</v>
      </c>
    </row>
    <row r="253" spans="1:12" x14ac:dyDescent="0.3">
      <c r="A253" s="8" t="s">
        <v>26</v>
      </c>
      <c r="B253" s="9" t="s">
        <v>127</v>
      </c>
      <c r="C253" s="9" t="s">
        <v>1</v>
      </c>
      <c r="D253" s="9" t="s">
        <v>340</v>
      </c>
      <c r="E253" s="9" t="s">
        <v>341</v>
      </c>
      <c r="F253" s="9" t="s">
        <v>401</v>
      </c>
      <c r="G253" s="31">
        <v>1</v>
      </c>
      <c r="H253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253" s="8" t="s">
        <v>44</v>
      </c>
      <c r="J253" s="10">
        <v>756</v>
      </c>
      <c r="K253" s="9" t="s">
        <v>279</v>
      </c>
      <c r="L253" s="10">
        <v>1635</v>
      </c>
    </row>
    <row r="254" spans="1:12" x14ac:dyDescent="0.3">
      <c r="A254" s="8" t="s">
        <v>26</v>
      </c>
      <c r="B254" s="9" t="s">
        <v>128</v>
      </c>
      <c r="C254" s="9" t="s">
        <v>1</v>
      </c>
      <c r="D254" s="9" t="s">
        <v>340</v>
      </c>
      <c r="E254" s="9" t="s">
        <v>341</v>
      </c>
      <c r="F254" s="9" t="s">
        <v>401</v>
      </c>
      <c r="G254" s="31">
        <v>1</v>
      </c>
      <c r="H254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254" s="8" t="s">
        <v>44</v>
      </c>
      <c r="J254" s="10">
        <v>770</v>
      </c>
      <c r="K254" s="9" t="s">
        <v>279</v>
      </c>
      <c r="L254" s="10">
        <v>1648</v>
      </c>
    </row>
    <row r="255" spans="1:12" x14ac:dyDescent="0.3">
      <c r="A255" s="8" t="s">
        <v>26</v>
      </c>
      <c r="B255" s="9" t="s">
        <v>123</v>
      </c>
      <c r="C255" s="9" t="s">
        <v>1</v>
      </c>
      <c r="D255" s="9" t="s">
        <v>342</v>
      </c>
      <c r="E255" s="9"/>
      <c r="F255" s="9"/>
      <c r="G255" s="31"/>
      <c r="H255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255" s="8" t="s">
        <v>44</v>
      </c>
      <c r="J255" s="10">
        <v>700</v>
      </c>
      <c r="K255" s="9" t="s">
        <v>278</v>
      </c>
      <c r="L255" s="10">
        <v>61</v>
      </c>
    </row>
    <row r="256" spans="1:12" x14ac:dyDescent="0.3">
      <c r="A256" s="8" t="s">
        <v>26</v>
      </c>
      <c r="B256" s="9" t="s">
        <v>121</v>
      </c>
      <c r="C256" s="9" t="s">
        <v>1</v>
      </c>
      <c r="D256" s="9" t="s">
        <v>342</v>
      </c>
      <c r="E256" s="9"/>
      <c r="F256" s="9"/>
      <c r="G256" s="31"/>
      <c r="H256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256" s="8" t="s">
        <v>44</v>
      </c>
      <c r="J256" s="10">
        <v>670</v>
      </c>
      <c r="K256" s="9" t="s">
        <v>275</v>
      </c>
      <c r="L256" s="10">
        <v>59</v>
      </c>
    </row>
    <row r="257" spans="1:12" x14ac:dyDescent="0.3">
      <c r="A257" s="8" t="s">
        <v>26</v>
      </c>
      <c r="B257" s="9" t="s">
        <v>122</v>
      </c>
      <c r="C257" s="9" t="s">
        <v>1</v>
      </c>
      <c r="D257" s="9" t="s">
        <v>342</v>
      </c>
      <c r="E257" s="9"/>
      <c r="F257" s="9"/>
      <c r="G257" s="31"/>
      <c r="H257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257" s="8" t="s">
        <v>44</v>
      </c>
      <c r="J257" s="10">
        <v>684</v>
      </c>
      <c r="K257" s="9" t="s">
        <v>275</v>
      </c>
      <c r="L257" s="10">
        <v>77</v>
      </c>
    </row>
    <row r="258" spans="1:12" x14ac:dyDescent="0.3">
      <c r="A258" s="8" t="s">
        <v>26</v>
      </c>
      <c r="B258" s="9" t="s">
        <v>108</v>
      </c>
      <c r="C258" s="9" t="s">
        <v>1</v>
      </c>
      <c r="D258" s="9" t="s">
        <v>345</v>
      </c>
      <c r="E258" s="9"/>
      <c r="F258" s="9"/>
      <c r="G258" s="31"/>
      <c r="H258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258" s="8" t="s">
        <v>44</v>
      </c>
      <c r="J258" s="10">
        <v>54</v>
      </c>
      <c r="K258" s="9" t="s">
        <v>274</v>
      </c>
      <c r="L258" s="10">
        <v>1585</v>
      </c>
    </row>
    <row r="259" spans="1:12" x14ac:dyDescent="0.3">
      <c r="A259" s="8" t="s">
        <v>26</v>
      </c>
      <c r="B259" s="9" t="s">
        <v>109</v>
      </c>
      <c r="C259" s="9" t="s">
        <v>1</v>
      </c>
      <c r="D259" s="9" t="s">
        <v>331</v>
      </c>
      <c r="E259" s="9"/>
      <c r="F259" s="9"/>
      <c r="G259" s="31"/>
      <c r="H259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259" s="8" t="s">
        <v>44</v>
      </c>
      <c r="J259" s="10">
        <v>103</v>
      </c>
      <c r="K259" s="9" t="s">
        <v>274</v>
      </c>
      <c r="L259" s="10">
        <v>1613</v>
      </c>
    </row>
    <row r="260" spans="1:12" x14ac:dyDescent="0.3">
      <c r="A260" s="8" t="s">
        <v>26</v>
      </c>
      <c r="B260" s="9" t="s">
        <v>110</v>
      </c>
      <c r="C260" s="9" t="s">
        <v>1</v>
      </c>
      <c r="D260" s="9" t="s">
        <v>331</v>
      </c>
      <c r="E260" s="9"/>
      <c r="F260" s="9"/>
      <c r="G260" s="31"/>
      <c r="H260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260" s="8" t="s">
        <v>44</v>
      </c>
      <c r="J260" s="10">
        <v>152</v>
      </c>
      <c r="K260" s="9" t="s">
        <v>274</v>
      </c>
      <c r="L260" s="10">
        <v>1640</v>
      </c>
    </row>
    <row r="261" spans="1:12" x14ac:dyDescent="0.3">
      <c r="A261" s="8" t="s">
        <v>26</v>
      </c>
      <c r="B261" s="9" t="s">
        <v>111</v>
      </c>
      <c r="C261" s="9" t="s">
        <v>1</v>
      </c>
      <c r="D261" s="9" t="s">
        <v>331</v>
      </c>
      <c r="E261" s="9"/>
      <c r="F261" s="9"/>
      <c r="G261" s="31"/>
      <c r="H261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261" s="8" t="s">
        <v>44</v>
      </c>
      <c r="J261" s="10">
        <v>201</v>
      </c>
      <c r="K261" s="9" t="s">
        <v>274</v>
      </c>
      <c r="L261" s="10">
        <v>1667</v>
      </c>
    </row>
    <row r="262" spans="1:12" x14ac:dyDescent="0.3">
      <c r="A262" s="8" t="s">
        <v>26</v>
      </c>
      <c r="B262" s="9" t="s">
        <v>112</v>
      </c>
      <c r="C262" s="9" t="s">
        <v>1</v>
      </c>
      <c r="D262" s="9" t="s">
        <v>331</v>
      </c>
      <c r="E262" s="9"/>
      <c r="F262" s="9"/>
      <c r="G262" s="31"/>
      <c r="H262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262" s="8" t="s">
        <v>44</v>
      </c>
      <c r="J262" s="10">
        <v>250</v>
      </c>
      <c r="K262" s="9" t="s">
        <v>274</v>
      </c>
      <c r="L262" s="10">
        <v>1694</v>
      </c>
    </row>
    <row r="263" spans="1:12" x14ac:dyDescent="0.3">
      <c r="A263" s="8" t="s">
        <v>26</v>
      </c>
      <c r="B263" s="9" t="s">
        <v>113</v>
      </c>
      <c r="C263" s="9" t="s">
        <v>1</v>
      </c>
      <c r="D263" s="9" t="s">
        <v>331</v>
      </c>
      <c r="E263" s="9"/>
      <c r="F263" s="9"/>
      <c r="G263" s="31"/>
      <c r="H263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263" s="8" t="s">
        <v>44</v>
      </c>
      <c r="J263" s="10">
        <v>299</v>
      </c>
      <c r="K263" s="9" t="s">
        <v>274</v>
      </c>
      <c r="L263" s="10">
        <v>1721</v>
      </c>
    </row>
    <row r="264" spans="1:12" x14ac:dyDescent="0.3">
      <c r="A264" s="8" t="s">
        <v>26</v>
      </c>
      <c r="B264" s="9" t="s">
        <v>114</v>
      </c>
      <c r="C264" s="9" t="s">
        <v>1</v>
      </c>
      <c r="D264" s="9" t="s">
        <v>331</v>
      </c>
      <c r="E264" s="9"/>
      <c r="F264" s="9"/>
      <c r="G264" s="31"/>
      <c r="H264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264" s="8" t="s">
        <v>44</v>
      </c>
      <c r="J264" s="10">
        <v>348</v>
      </c>
      <c r="K264" s="9" t="s">
        <v>274</v>
      </c>
      <c r="L264" s="10">
        <v>1748</v>
      </c>
    </row>
    <row r="265" spans="1:12" x14ac:dyDescent="0.3">
      <c r="A265" s="8" t="s">
        <v>26</v>
      </c>
      <c r="B265" s="9" t="s">
        <v>119</v>
      </c>
      <c r="C265" s="9" t="s">
        <v>1</v>
      </c>
      <c r="D265" s="9" t="s">
        <v>345</v>
      </c>
      <c r="E265" s="9"/>
      <c r="F265" s="9"/>
      <c r="G265" s="31"/>
      <c r="H265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265" s="8" t="s">
        <v>44</v>
      </c>
      <c r="J265" s="10">
        <v>598</v>
      </c>
      <c r="K265" s="9" t="s">
        <v>277</v>
      </c>
      <c r="L265" s="10">
        <v>90</v>
      </c>
    </row>
    <row r="266" spans="1:12" x14ac:dyDescent="0.3">
      <c r="A266" s="8" t="s">
        <v>26</v>
      </c>
      <c r="B266" s="9" t="s">
        <v>120</v>
      </c>
      <c r="C266" s="9" t="s">
        <v>1</v>
      </c>
      <c r="D266" s="9" t="s">
        <v>331</v>
      </c>
      <c r="E266" s="9"/>
      <c r="F266" s="9"/>
      <c r="G266" s="31"/>
      <c r="H266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266" s="8" t="s">
        <v>44</v>
      </c>
      <c r="J266" s="10">
        <v>652</v>
      </c>
      <c r="K266" s="9" t="s">
        <v>277</v>
      </c>
      <c r="L266" s="10">
        <v>124</v>
      </c>
    </row>
    <row r="267" spans="1:12" x14ac:dyDescent="0.3">
      <c r="A267" s="8" t="s">
        <v>26</v>
      </c>
      <c r="B267" s="9" t="s">
        <v>115</v>
      </c>
      <c r="C267" s="9" t="s">
        <v>1</v>
      </c>
      <c r="D267" s="9" t="s">
        <v>345</v>
      </c>
      <c r="E267" s="9"/>
      <c r="F267" s="9"/>
      <c r="G267" s="31"/>
      <c r="H267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267" s="8" t="s">
        <v>44</v>
      </c>
      <c r="J267" s="10">
        <v>397</v>
      </c>
      <c r="K267" s="9" t="s">
        <v>275</v>
      </c>
      <c r="L267" s="10">
        <v>1</v>
      </c>
    </row>
    <row r="268" spans="1:12" x14ac:dyDescent="0.3">
      <c r="A268" s="8" t="s">
        <v>26</v>
      </c>
      <c r="B268" s="9" t="s">
        <v>116</v>
      </c>
      <c r="C268" s="9" t="s">
        <v>1</v>
      </c>
      <c r="D268" s="9" t="s">
        <v>331</v>
      </c>
      <c r="E268" s="9"/>
      <c r="F268" s="9"/>
      <c r="G268" s="31"/>
      <c r="H268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268" s="8" t="s">
        <v>44</v>
      </c>
      <c r="J268" s="10">
        <v>446</v>
      </c>
      <c r="K268" s="9" t="s">
        <v>275</v>
      </c>
      <c r="L268" s="10">
        <v>32</v>
      </c>
    </row>
    <row r="269" spans="1:12" x14ac:dyDescent="0.3">
      <c r="A269" s="8" t="s">
        <v>26</v>
      </c>
      <c r="B269" s="9" t="s">
        <v>117</v>
      </c>
      <c r="C269" s="9" t="s">
        <v>1</v>
      </c>
      <c r="D269" s="9" t="s">
        <v>331</v>
      </c>
      <c r="E269" s="9"/>
      <c r="F269" s="9"/>
      <c r="G269" s="31"/>
      <c r="H269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269" s="8" t="s">
        <v>44</v>
      </c>
      <c r="J269" s="10">
        <v>495</v>
      </c>
      <c r="K269" s="9" t="s">
        <v>276</v>
      </c>
      <c r="L269" s="10">
        <v>1609</v>
      </c>
    </row>
    <row r="270" spans="1:12" x14ac:dyDescent="0.3">
      <c r="A270" s="8" t="s">
        <v>26</v>
      </c>
      <c r="B270" s="9" t="s">
        <v>118</v>
      </c>
      <c r="C270" s="9" t="s">
        <v>1</v>
      </c>
      <c r="D270" s="9" t="s">
        <v>331</v>
      </c>
      <c r="E270" s="9"/>
      <c r="F270" s="9"/>
      <c r="G270" s="31"/>
      <c r="H270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270" s="8" t="s">
        <v>44</v>
      </c>
      <c r="J270" s="10">
        <v>544</v>
      </c>
      <c r="K270" s="9" t="s">
        <v>276</v>
      </c>
      <c r="L270" s="10">
        <v>1636</v>
      </c>
    </row>
    <row r="271" spans="1:12" x14ac:dyDescent="0.3">
      <c r="A271" s="8" t="s">
        <v>26</v>
      </c>
      <c r="B271" s="9" t="s">
        <v>131</v>
      </c>
      <c r="C271" s="9" t="s">
        <v>1</v>
      </c>
      <c r="D271" s="9" t="s">
        <v>342</v>
      </c>
      <c r="E271" s="9"/>
      <c r="F271" s="9"/>
      <c r="G271" s="31"/>
      <c r="H271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271" s="8" t="s">
        <v>44</v>
      </c>
      <c r="J271" s="10">
        <v>830</v>
      </c>
      <c r="K271" s="9" t="s">
        <v>275</v>
      </c>
      <c r="L271" s="10">
        <v>125</v>
      </c>
    </row>
    <row r="272" spans="1:12" x14ac:dyDescent="0.3">
      <c r="A272" s="8" t="s">
        <v>27</v>
      </c>
      <c r="B272" s="9" t="s">
        <v>249</v>
      </c>
      <c r="C272" s="9" t="s">
        <v>4</v>
      </c>
      <c r="D272" s="9" t="s">
        <v>330</v>
      </c>
      <c r="E272" s="9" t="s">
        <v>407</v>
      </c>
      <c r="F272" s="9" t="s">
        <v>409</v>
      </c>
      <c r="G272" s="31">
        <v>1</v>
      </c>
      <c r="H272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272" s="8" t="s">
        <v>88</v>
      </c>
      <c r="J272" s="10">
        <v>8</v>
      </c>
      <c r="K272" s="9" t="s">
        <v>308</v>
      </c>
      <c r="L272" s="10">
        <v>235</v>
      </c>
    </row>
    <row r="273" spans="1:12" x14ac:dyDescent="0.3">
      <c r="A273" s="8" t="s">
        <v>27</v>
      </c>
      <c r="B273" s="9" t="s">
        <v>247</v>
      </c>
      <c r="C273" s="9" t="s">
        <v>1</v>
      </c>
      <c r="D273" s="9" t="s">
        <v>331</v>
      </c>
      <c r="E273" s="9"/>
      <c r="F273" s="9"/>
      <c r="G273" s="31"/>
      <c r="H273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273" s="8" t="s">
        <v>86</v>
      </c>
      <c r="J273" s="10">
        <v>46</v>
      </c>
      <c r="K273" s="9" t="s">
        <v>306</v>
      </c>
      <c r="L273" s="10">
        <v>30</v>
      </c>
    </row>
    <row r="274" spans="1:12" x14ac:dyDescent="0.3">
      <c r="A274" s="8" t="s">
        <v>27</v>
      </c>
      <c r="B274" s="9" t="s">
        <v>248</v>
      </c>
      <c r="C274" s="9" t="s">
        <v>1</v>
      </c>
      <c r="D274" s="9" t="s">
        <v>345</v>
      </c>
      <c r="E274" s="9"/>
      <c r="F274" s="9"/>
      <c r="G274" s="31"/>
      <c r="H274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274" s="8" t="s">
        <v>87</v>
      </c>
      <c r="J274" s="10">
        <v>47</v>
      </c>
      <c r="K274" s="9" t="s">
        <v>307</v>
      </c>
      <c r="L274" s="10">
        <v>1</v>
      </c>
    </row>
    <row r="275" spans="1:12" x14ac:dyDescent="0.3">
      <c r="A275" s="8" t="s">
        <v>28</v>
      </c>
      <c r="B275" s="9" t="s">
        <v>250</v>
      </c>
      <c r="C275" s="9" t="s">
        <v>1</v>
      </c>
      <c r="D275" s="9" t="s">
        <v>347</v>
      </c>
      <c r="E275" s="9"/>
      <c r="F275" s="9"/>
      <c r="G275" s="31"/>
      <c r="H275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275" s="8" t="s">
        <v>89</v>
      </c>
      <c r="J275" s="10">
        <v>32</v>
      </c>
      <c r="K275" s="9" t="s">
        <v>270</v>
      </c>
      <c r="L275" s="10">
        <v>2349</v>
      </c>
    </row>
    <row r="276" spans="1:12" x14ac:dyDescent="0.3">
      <c r="A276" s="8" t="s">
        <v>28</v>
      </c>
      <c r="B276" s="9" t="s">
        <v>251</v>
      </c>
      <c r="C276" s="9" t="s">
        <v>1</v>
      </c>
      <c r="D276" s="9" t="s">
        <v>342</v>
      </c>
      <c r="E276" s="9"/>
      <c r="F276" s="9"/>
      <c r="G276" s="31"/>
      <c r="H276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276" s="8" t="s">
        <v>89</v>
      </c>
      <c r="J276" s="10">
        <v>66</v>
      </c>
      <c r="K276" s="9" t="s">
        <v>270</v>
      </c>
      <c r="L276" s="10">
        <v>2382</v>
      </c>
    </row>
    <row r="277" spans="1:12" x14ac:dyDescent="0.3">
      <c r="A277" s="8" t="s">
        <v>28</v>
      </c>
      <c r="B277" s="9" t="s">
        <v>252</v>
      </c>
      <c r="C277" s="9" t="s">
        <v>1</v>
      </c>
      <c r="D277" s="9" t="s">
        <v>342</v>
      </c>
      <c r="E277" s="9"/>
      <c r="F277" s="9"/>
      <c r="G277" s="31"/>
      <c r="H277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277" s="8" t="s">
        <v>89</v>
      </c>
      <c r="J277" s="10">
        <v>96</v>
      </c>
      <c r="K277" s="9" t="s">
        <v>270</v>
      </c>
      <c r="L277" s="10">
        <v>2416</v>
      </c>
    </row>
    <row r="278" spans="1:12" x14ac:dyDescent="0.3">
      <c r="A278" s="8" t="s">
        <v>28</v>
      </c>
      <c r="B278" s="9" t="s">
        <v>253</v>
      </c>
      <c r="C278" s="9" t="s">
        <v>1</v>
      </c>
      <c r="D278" s="9" t="s">
        <v>342</v>
      </c>
      <c r="E278" s="9"/>
      <c r="F278" s="9"/>
      <c r="G278" s="31"/>
      <c r="H278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278" s="8" t="s">
        <v>89</v>
      </c>
      <c r="J278" s="10">
        <v>126</v>
      </c>
      <c r="K278" s="9" t="s">
        <v>270</v>
      </c>
      <c r="L278" s="10">
        <v>2446</v>
      </c>
    </row>
    <row r="279" spans="1:12" x14ac:dyDescent="0.3">
      <c r="A279" s="8" t="s">
        <v>28</v>
      </c>
      <c r="B279" s="9" t="s">
        <v>254</v>
      </c>
      <c r="C279" s="9" t="s">
        <v>1</v>
      </c>
      <c r="D279" s="9" t="s">
        <v>342</v>
      </c>
      <c r="E279" s="9"/>
      <c r="F279" s="9"/>
      <c r="G279" s="31"/>
      <c r="H279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279" s="8" t="s">
        <v>89</v>
      </c>
      <c r="J279" s="10">
        <v>158</v>
      </c>
      <c r="K279" s="9" t="s">
        <v>270</v>
      </c>
      <c r="L279" s="10">
        <v>2476</v>
      </c>
    </row>
    <row r="280" spans="1:12" x14ac:dyDescent="0.3">
      <c r="A280" s="8" t="s">
        <v>29</v>
      </c>
      <c r="B280" s="9" t="s">
        <v>255</v>
      </c>
      <c r="C280" s="9" t="s">
        <v>3</v>
      </c>
      <c r="D280" s="9" t="s">
        <v>351</v>
      </c>
      <c r="E280" s="9"/>
      <c r="F280" s="9"/>
      <c r="G280" s="31"/>
      <c r="H280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280" s="8" t="s">
        <v>90</v>
      </c>
      <c r="J280" s="10">
        <v>303</v>
      </c>
      <c r="K280" s="9" t="s">
        <v>309</v>
      </c>
      <c r="L280" s="10">
        <v>1</v>
      </c>
    </row>
    <row r="281" spans="1:12" x14ac:dyDescent="0.3">
      <c r="A281" s="8" t="s">
        <v>29</v>
      </c>
      <c r="B281" s="9" t="s">
        <v>256</v>
      </c>
      <c r="C281" s="9" t="s">
        <v>3</v>
      </c>
      <c r="D281" s="9" t="s">
        <v>351</v>
      </c>
      <c r="E281" s="9"/>
      <c r="F281" s="9"/>
      <c r="G281" s="31"/>
      <c r="H281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281" s="8" t="s">
        <v>90</v>
      </c>
      <c r="J281" s="10">
        <v>324</v>
      </c>
      <c r="K281" s="9" t="s">
        <v>309</v>
      </c>
      <c r="L281" s="10">
        <v>20</v>
      </c>
    </row>
    <row r="282" spans="1:12" x14ac:dyDescent="0.3">
      <c r="A282" s="8" t="s">
        <v>30</v>
      </c>
      <c r="B282" s="9" t="s">
        <v>188</v>
      </c>
      <c r="C282" s="9" t="s">
        <v>2</v>
      </c>
      <c r="D282" s="9" t="s">
        <v>342</v>
      </c>
      <c r="E282" s="9"/>
      <c r="F282" s="9"/>
      <c r="G282" s="31"/>
      <c r="H282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282" s="8" t="s">
        <v>67</v>
      </c>
      <c r="J282" s="10">
        <v>249</v>
      </c>
      <c r="K282" s="9" t="s">
        <v>294</v>
      </c>
      <c r="L282" s="10">
        <v>214</v>
      </c>
    </row>
    <row r="283" spans="1:12" x14ac:dyDescent="0.3">
      <c r="A283" s="8" t="s">
        <v>30</v>
      </c>
      <c r="B283" s="9" t="s">
        <v>187</v>
      </c>
      <c r="C283" s="9" t="s">
        <v>2</v>
      </c>
      <c r="D283" s="9" t="s">
        <v>342</v>
      </c>
      <c r="E283" s="9"/>
      <c r="F283" s="9"/>
      <c r="G283" s="31"/>
      <c r="H283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283" s="8" t="s">
        <v>67</v>
      </c>
      <c r="J283" s="10">
        <v>215</v>
      </c>
      <c r="K283" s="9" t="s">
        <v>294</v>
      </c>
      <c r="L283" s="10">
        <v>202</v>
      </c>
    </row>
    <row r="284" spans="1:12" x14ac:dyDescent="0.3">
      <c r="A284" s="8" t="s">
        <v>30</v>
      </c>
      <c r="B284" s="9" t="s">
        <v>182</v>
      </c>
      <c r="C284" s="9" t="s">
        <v>2</v>
      </c>
      <c r="D284" s="9" t="s">
        <v>349</v>
      </c>
      <c r="E284" s="9"/>
      <c r="F284" s="9" t="s">
        <v>411</v>
      </c>
      <c r="G284" s="31">
        <v>1</v>
      </c>
      <c r="H284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284" s="8" t="s">
        <v>67</v>
      </c>
      <c r="J284" s="10">
        <v>71</v>
      </c>
      <c r="K284" s="9" t="s">
        <v>294</v>
      </c>
      <c r="L284" s="10">
        <v>1</v>
      </c>
    </row>
    <row r="285" spans="1:12" x14ac:dyDescent="0.3">
      <c r="A285" s="8" t="s">
        <v>30</v>
      </c>
      <c r="B285" s="9" t="s">
        <v>183</v>
      </c>
      <c r="C285" s="9" t="s">
        <v>2</v>
      </c>
      <c r="D285" s="9" t="s">
        <v>342</v>
      </c>
      <c r="E285" s="9"/>
      <c r="F285" s="9"/>
      <c r="G285" s="31"/>
      <c r="H285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285" s="8" t="s">
        <v>67</v>
      </c>
      <c r="J285" s="10">
        <v>115</v>
      </c>
      <c r="K285" s="9" t="s">
        <v>294</v>
      </c>
      <c r="L285" s="10">
        <v>70</v>
      </c>
    </row>
    <row r="286" spans="1:12" x14ac:dyDescent="0.3">
      <c r="A286" s="8" t="s">
        <v>30</v>
      </c>
      <c r="B286" s="9" t="s">
        <v>184</v>
      </c>
      <c r="C286" s="9" t="s">
        <v>2</v>
      </c>
      <c r="D286" s="9" t="s">
        <v>349</v>
      </c>
      <c r="E286" s="9"/>
      <c r="F286" s="9" t="s">
        <v>411</v>
      </c>
      <c r="G286" s="31">
        <v>1</v>
      </c>
      <c r="H286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286" s="8" t="s">
        <v>67</v>
      </c>
      <c r="J286" s="10">
        <v>143</v>
      </c>
      <c r="K286" s="9" t="s">
        <v>294</v>
      </c>
      <c r="L286" s="10">
        <v>114</v>
      </c>
    </row>
    <row r="287" spans="1:12" x14ac:dyDescent="0.3">
      <c r="A287" s="8" t="s">
        <v>30</v>
      </c>
      <c r="B287" s="9" t="s">
        <v>186</v>
      </c>
      <c r="C287" s="9" t="s">
        <v>2</v>
      </c>
      <c r="D287" s="9" t="s">
        <v>349</v>
      </c>
      <c r="E287" s="9"/>
      <c r="F287" s="9" t="s">
        <v>411</v>
      </c>
      <c r="G287" s="31">
        <v>1</v>
      </c>
      <c r="H287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287" s="8" t="s">
        <v>67</v>
      </c>
      <c r="J287" s="10">
        <v>203</v>
      </c>
      <c r="K287" s="9" t="s">
        <v>294</v>
      </c>
      <c r="L287" s="10">
        <v>172</v>
      </c>
    </row>
    <row r="288" spans="1:12" x14ac:dyDescent="0.3">
      <c r="A288" s="8" t="s">
        <v>30</v>
      </c>
      <c r="B288" s="9" t="s">
        <v>185</v>
      </c>
      <c r="C288" s="9" t="s">
        <v>2</v>
      </c>
      <c r="D288" s="9" t="s">
        <v>349</v>
      </c>
      <c r="E288" s="9"/>
      <c r="F288" s="9" t="s">
        <v>411</v>
      </c>
      <c r="G288" s="31">
        <v>1</v>
      </c>
      <c r="H288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288" s="8" t="s">
        <v>67</v>
      </c>
      <c r="J288" s="10">
        <v>173</v>
      </c>
      <c r="K288" s="9" t="s">
        <v>294</v>
      </c>
      <c r="L288" s="10">
        <v>142</v>
      </c>
    </row>
    <row r="289" spans="1:12" x14ac:dyDescent="0.3">
      <c r="A289" s="8" t="s">
        <v>30</v>
      </c>
      <c r="B289" s="9" t="s">
        <v>180</v>
      </c>
      <c r="C289" s="9" t="s">
        <v>3</v>
      </c>
      <c r="D289" s="9" t="s">
        <v>351</v>
      </c>
      <c r="E289" s="9"/>
      <c r="F289" s="9"/>
      <c r="G289" s="31"/>
      <c r="H289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289" s="8" t="s">
        <v>66</v>
      </c>
      <c r="J289" s="10">
        <v>16</v>
      </c>
      <c r="K289" s="9" t="s">
        <v>293</v>
      </c>
      <c r="L289" s="10">
        <v>138</v>
      </c>
    </row>
    <row r="290" spans="1:12" x14ac:dyDescent="0.3">
      <c r="A290" s="8" t="s">
        <v>30</v>
      </c>
      <c r="B290" s="9" t="s">
        <v>190</v>
      </c>
      <c r="C290" s="9" t="s">
        <v>2</v>
      </c>
      <c r="D290" s="9" t="s">
        <v>342</v>
      </c>
      <c r="E290" s="9"/>
      <c r="F290" s="9"/>
      <c r="G290" s="31"/>
      <c r="H290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290" s="8" t="s">
        <v>67</v>
      </c>
      <c r="J290" s="10">
        <v>310</v>
      </c>
      <c r="K290" s="9" t="s">
        <v>294</v>
      </c>
      <c r="L290" s="10">
        <v>290</v>
      </c>
    </row>
    <row r="291" spans="1:12" x14ac:dyDescent="0.3">
      <c r="A291" s="8" t="s">
        <v>30</v>
      </c>
      <c r="B291" s="9" t="s">
        <v>191</v>
      </c>
      <c r="C291" s="9" t="s">
        <v>2</v>
      </c>
      <c r="D291" s="9" t="s">
        <v>342</v>
      </c>
      <c r="E291" s="9"/>
      <c r="F291" s="9"/>
      <c r="G291" s="31"/>
      <c r="H291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291" s="8" t="s">
        <v>67</v>
      </c>
      <c r="J291" s="10">
        <v>332</v>
      </c>
      <c r="K291" s="9" t="s">
        <v>294</v>
      </c>
      <c r="L291" s="10">
        <v>309</v>
      </c>
    </row>
    <row r="292" spans="1:12" x14ac:dyDescent="0.3">
      <c r="A292" s="8" t="s">
        <v>30</v>
      </c>
      <c r="B292" s="9" t="s">
        <v>181</v>
      </c>
      <c r="C292" s="9" t="s">
        <v>3</v>
      </c>
      <c r="D292" s="9" t="s">
        <v>330</v>
      </c>
      <c r="E292" s="9" t="s">
        <v>354</v>
      </c>
      <c r="F292" s="9" t="s">
        <v>411</v>
      </c>
      <c r="G292" s="31">
        <v>1</v>
      </c>
      <c r="H292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292" s="8" t="s">
        <v>66</v>
      </c>
      <c r="J292" s="10">
        <v>42</v>
      </c>
      <c r="K292" s="9" t="s">
        <v>293</v>
      </c>
      <c r="L292" s="10">
        <v>156</v>
      </c>
    </row>
    <row r="293" spans="1:12" x14ac:dyDescent="0.3">
      <c r="A293" s="8" t="s">
        <v>30</v>
      </c>
      <c r="B293" s="9" t="s">
        <v>189</v>
      </c>
      <c r="C293" s="9" t="s">
        <v>2</v>
      </c>
      <c r="D293" s="9" t="s">
        <v>342</v>
      </c>
      <c r="E293" s="9"/>
      <c r="F293" s="9"/>
      <c r="G293" s="31"/>
      <c r="H293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293" s="8" t="s">
        <v>67</v>
      </c>
      <c r="J293" s="10">
        <v>291</v>
      </c>
      <c r="K293" s="9" t="s">
        <v>294</v>
      </c>
      <c r="L293" s="10">
        <v>248</v>
      </c>
    </row>
    <row r="294" spans="1:12" x14ac:dyDescent="0.3">
      <c r="A294" s="8" t="s">
        <v>30</v>
      </c>
      <c r="B294" s="9" t="s">
        <v>193</v>
      </c>
      <c r="C294" s="9" t="s">
        <v>2</v>
      </c>
      <c r="D294" s="9" t="s">
        <v>349</v>
      </c>
      <c r="E294" s="9"/>
      <c r="F294" s="9" t="s">
        <v>411</v>
      </c>
      <c r="G294" s="31">
        <v>1</v>
      </c>
      <c r="H294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294" s="8" t="s">
        <v>68</v>
      </c>
      <c r="J294" s="10">
        <v>153</v>
      </c>
      <c r="K294" s="9" t="s">
        <v>294</v>
      </c>
      <c r="L294" s="10">
        <v>355</v>
      </c>
    </row>
    <row r="295" spans="1:12" x14ac:dyDescent="0.3">
      <c r="A295" s="8" t="s">
        <v>30</v>
      </c>
      <c r="B295" s="9" t="s">
        <v>192</v>
      </c>
      <c r="C295" s="9" t="s">
        <v>2</v>
      </c>
      <c r="D295" s="9" t="s">
        <v>342</v>
      </c>
      <c r="E295" s="9"/>
      <c r="F295" s="9"/>
      <c r="G295" s="31"/>
      <c r="H295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295" s="8" t="s">
        <v>67</v>
      </c>
      <c r="J295" s="10">
        <v>356</v>
      </c>
      <c r="K295" s="9" t="s">
        <v>294</v>
      </c>
      <c r="L295" s="10">
        <v>331</v>
      </c>
    </row>
    <row r="296" spans="1:12" x14ac:dyDescent="0.3">
      <c r="A296" s="8" t="s">
        <v>30</v>
      </c>
      <c r="B296" s="9" t="s">
        <v>177</v>
      </c>
      <c r="C296" s="9" t="s">
        <v>1</v>
      </c>
      <c r="D296" s="9" t="s">
        <v>374</v>
      </c>
      <c r="E296" s="9"/>
      <c r="F296" s="9" t="s">
        <v>411</v>
      </c>
      <c r="G296" s="31">
        <v>1</v>
      </c>
      <c r="H296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296" s="8" t="s">
        <v>64</v>
      </c>
      <c r="J296" s="10">
        <v>1091</v>
      </c>
      <c r="K296" s="9" t="s">
        <v>290</v>
      </c>
      <c r="L296" s="10">
        <v>1219</v>
      </c>
    </row>
    <row r="297" spans="1:12" x14ac:dyDescent="0.3">
      <c r="A297" s="8" t="s">
        <v>30</v>
      </c>
      <c r="B297" s="9" t="s">
        <v>176</v>
      </c>
      <c r="C297" s="9" t="s">
        <v>1</v>
      </c>
      <c r="D297" s="9" t="s">
        <v>374</v>
      </c>
      <c r="E297" s="9"/>
      <c r="F297" s="9" t="s">
        <v>411</v>
      </c>
      <c r="G297" s="31">
        <v>1</v>
      </c>
      <c r="H297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297" s="8" t="s">
        <v>62</v>
      </c>
      <c r="J297" s="10">
        <v>911</v>
      </c>
      <c r="K297" s="9" t="s">
        <v>289</v>
      </c>
      <c r="L297" s="10">
        <v>616</v>
      </c>
    </row>
    <row r="298" spans="1:12" x14ac:dyDescent="0.3">
      <c r="A298" s="8" t="s">
        <v>30</v>
      </c>
      <c r="B298" s="9" t="s">
        <v>175</v>
      </c>
      <c r="C298" s="9" t="s">
        <v>1</v>
      </c>
      <c r="D298" s="9" t="s">
        <v>374</v>
      </c>
      <c r="E298" s="9"/>
      <c r="F298" s="9" t="s">
        <v>411</v>
      </c>
      <c r="G298" s="31">
        <v>1</v>
      </c>
      <c r="H298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298" s="8" t="s">
        <v>62</v>
      </c>
      <c r="J298" s="10">
        <v>833</v>
      </c>
      <c r="K298" s="9" t="s">
        <v>289</v>
      </c>
      <c r="L298" s="10">
        <v>588</v>
      </c>
    </row>
    <row r="299" spans="1:12" x14ac:dyDescent="0.3">
      <c r="A299" s="8" t="s">
        <v>30</v>
      </c>
      <c r="B299" s="9" t="s">
        <v>172</v>
      </c>
      <c r="C299" s="9" t="s">
        <v>1</v>
      </c>
      <c r="D299" s="9" t="s">
        <v>374</v>
      </c>
      <c r="E299" s="9"/>
      <c r="F299" s="9" t="s">
        <v>411</v>
      </c>
      <c r="G299" s="31">
        <v>1</v>
      </c>
      <c r="H299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299" s="8" t="s">
        <v>62</v>
      </c>
      <c r="J299" s="10">
        <v>299</v>
      </c>
      <c r="K299" s="9" t="s">
        <v>288</v>
      </c>
      <c r="L299" s="10">
        <v>116</v>
      </c>
    </row>
    <row r="300" spans="1:12" x14ac:dyDescent="0.3">
      <c r="A300" s="8" t="s">
        <v>30</v>
      </c>
      <c r="B300" s="9" t="s">
        <v>171</v>
      </c>
      <c r="C300" s="9" t="s">
        <v>1</v>
      </c>
      <c r="D300" s="9" t="s">
        <v>374</v>
      </c>
      <c r="E300" s="9"/>
      <c r="F300" s="9" t="s">
        <v>411</v>
      </c>
      <c r="G300" s="31">
        <v>1</v>
      </c>
      <c r="H300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300" s="8" t="s">
        <v>62</v>
      </c>
      <c r="J300" s="10">
        <v>152</v>
      </c>
      <c r="K300" s="9" t="s">
        <v>288</v>
      </c>
      <c r="L300" s="10">
        <v>81</v>
      </c>
    </row>
    <row r="301" spans="1:12" x14ac:dyDescent="0.3">
      <c r="A301" s="8" t="s">
        <v>30</v>
      </c>
      <c r="B301" s="9" t="s">
        <v>168</v>
      </c>
      <c r="C301" s="9" t="s">
        <v>1</v>
      </c>
      <c r="D301" s="9" t="s">
        <v>374</v>
      </c>
      <c r="E301" s="9"/>
      <c r="F301" s="9" t="s">
        <v>411</v>
      </c>
      <c r="G301" s="31">
        <v>1</v>
      </c>
      <c r="H301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301" s="8" t="s">
        <v>62</v>
      </c>
      <c r="J301" s="10">
        <v>35</v>
      </c>
      <c r="K301" s="9" t="s">
        <v>288</v>
      </c>
      <c r="L301" s="10">
        <v>1</v>
      </c>
    </row>
    <row r="302" spans="1:12" x14ac:dyDescent="0.3">
      <c r="A302" s="8" t="s">
        <v>30</v>
      </c>
      <c r="B302" s="9" t="s">
        <v>169</v>
      </c>
      <c r="C302" s="9" t="s">
        <v>1</v>
      </c>
      <c r="D302" s="9" t="s">
        <v>374</v>
      </c>
      <c r="E302" s="9"/>
      <c r="F302" s="9" t="s">
        <v>411</v>
      </c>
      <c r="G302" s="31">
        <v>1</v>
      </c>
      <c r="H302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302" s="8" t="s">
        <v>62</v>
      </c>
      <c r="J302" s="10">
        <v>71</v>
      </c>
      <c r="K302" s="9" t="s">
        <v>288</v>
      </c>
      <c r="L302" s="10">
        <v>26</v>
      </c>
    </row>
    <row r="303" spans="1:12" x14ac:dyDescent="0.3">
      <c r="A303" s="8" t="s">
        <v>30</v>
      </c>
      <c r="B303" s="9" t="s">
        <v>170</v>
      </c>
      <c r="C303" s="9" t="s">
        <v>1</v>
      </c>
      <c r="D303" s="9" t="s">
        <v>374</v>
      </c>
      <c r="E303" s="9"/>
      <c r="F303" s="9" t="s">
        <v>411</v>
      </c>
      <c r="G303" s="31">
        <v>1</v>
      </c>
      <c r="H303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303" s="8" t="s">
        <v>62</v>
      </c>
      <c r="J303" s="10">
        <v>108</v>
      </c>
      <c r="K303" s="9" t="s">
        <v>288</v>
      </c>
      <c r="L303" s="10">
        <v>53</v>
      </c>
    </row>
    <row r="304" spans="1:12" x14ac:dyDescent="0.3">
      <c r="A304" s="8" t="s">
        <v>30</v>
      </c>
      <c r="B304" s="9" t="s">
        <v>174</v>
      </c>
      <c r="C304" s="9" t="s">
        <v>1</v>
      </c>
      <c r="D304" s="9" t="s">
        <v>374</v>
      </c>
      <c r="E304" s="9"/>
      <c r="F304" s="9" t="s">
        <v>411</v>
      </c>
      <c r="G304" s="31">
        <v>1</v>
      </c>
      <c r="H304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304" s="8" t="s">
        <v>62</v>
      </c>
      <c r="J304" s="10">
        <v>766</v>
      </c>
      <c r="K304" s="9" t="s">
        <v>289</v>
      </c>
      <c r="L304" s="10">
        <v>563</v>
      </c>
    </row>
    <row r="305" spans="1:12" x14ac:dyDescent="0.3">
      <c r="A305" s="8" t="s">
        <v>30</v>
      </c>
      <c r="B305" s="9" t="s">
        <v>178</v>
      </c>
      <c r="C305" s="9" t="s">
        <v>1</v>
      </c>
      <c r="D305" s="9" t="s">
        <v>374</v>
      </c>
      <c r="E305" s="9"/>
      <c r="F305" s="9" t="s">
        <v>411</v>
      </c>
      <c r="G305" s="31">
        <v>1</v>
      </c>
      <c r="H305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305" s="8" t="s">
        <v>64</v>
      </c>
      <c r="J305" s="10">
        <v>56</v>
      </c>
      <c r="K305" s="9" t="s">
        <v>291</v>
      </c>
      <c r="L305" s="10">
        <v>1808</v>
      </c>
    </row>
    <row r="306" spans="1:12" x14ac:dyDescent="0.3">
      <c r="A306" s="8" t="s">
        <v>30</v>
      </c>
      <c r="B306" s="9" t="s">
        <v>173</v>
      </c>
      <c r="C306" s="9" t="s">
        <v>1</v>
      </c>
      <c r="D306" s="9" t="s">
        <v>374</v>
      </c>
      <c r="E306" s="9"/>
      <c r="F306" s="9" t="s">
        <v>411</v>
      </c>
      <c r="G306" s="31">
        <v>1</v>
      </c>
      <c r="H306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306" s="8" t="s">
        <v>62</v>
      </c>
      <c r="J306" s="10">
        <v>702</v>
      </c>
      <c r="K306" s="9" t="s">
        <v>289</v>
      </c>
      <c r="L306" s="10">
        <v>531</v>
      </c>
    </row>
    <row r="307" spans="1:12" x14ac:dyDescent="0.3">
      <c r="A307" s="8" t="s">
        <v>30</v>
      </c>
      <c r="B307" s="9" t="s">
        <v>194</v>
      </c>
      <c r="C307" s="9" t="s">
        <v>2</v>
      </c>
      <c r="D307" s="9" t="s">
        <v>349</v>
      </c>
      <c r="E307" s="9"/>
      <c r="F307" s="9" t="s">
        <v>411</v>
      </c>
      <c r="G307" s="31">
        <v>1</v>
      </c>
      <c r="H307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307" s="8" t="s">
        <v>68</v>
      </c>
      <c r="J307" s="10">
        <v>193</v>
      </c>
      <c r="K307" s="9" t="s">
        <v>294</v>
      </c>
      <c r="L307" s="10">
        <v>372</v>
      </c>
    </row>
    <row r="308" spans="1:12" x14ac:dyDescent="0.3">
      <c r="A308" s="8" t="s">
        <v>31</v>
      </c>
      <c r="B308" s="9" t="s">
        <v>261</v>
      </c>
      <c r="C308" s="9" t="s">
        <v>3</v>
      </c>
      <c r="D308" s="9" t="s">
        <v>330</v>
      </c>
      <c r="E308" s="9" t="s">
        <v>366</v>
      </c>
      <c r="F308" s="9" t="s">
        <v>401</v>
      </c>
      <c r="G308" s="31">
        <v>1</v>
      </c>
      <c r="H308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308" s="8" t="s">
        <v>92</v>
      </c>
      <c r="J308" s="10">
        <v>69</v>
      </c>
      <c r="K308" s="9" t="s">
        <v>310</v>
      </c>
      <c r="L308" s="10">
        <v>138</v>
      </c>
    </row>
    <row r="309" spans="1:12" x14ac:dyDescent="0.3">
      <c r="A309" s="8" t="s">
        <v>31</v>
      </c>
      <c r="B309" s="9" t="s">
        <v>260</v>
      </c>
      <c r="C309" s="9" t="s">
        <v>3</v>
      </c>
      <c r="D309" s="9" t="s">
        <v>330</v>
      </c>
      <c r="E309" s="9" t="s">
        <v>366</v>
      </c>
      <c r="F309" s="9" t="s">
        <v>400</v>
      </c>
      <c r="G309" s="31">
        <v>1</v>
      </c>
      <c r="H309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309" s="8" t="s">
        <v>92</v>
      </c>
      <c r="J309" s="10">
        <v>58</v>
      </c>
      <c r="K309" s="9" t="s">
        <v>310</v>
      </c>
      <c r="L309" s="10">
        <v>593</v>
      </c>
    </row>
    <row r="310" spans="1:12" x14ac:dyDescent="0.3">
      <c r="A310" s="8" t="s">
        <v>31</v>
      </c>
      <c r="B310" s="9" t="s">
        <v>257</v>
      </c>
      <c r="C310" s="9" t="s">
        <v>3</v>
      </c>
      <c r="D310" s="9" t="s">
        <v>330</v>
      </c>
      <c r="E310" s="9" t="s">
        <v>366</v>
      </c>
      <c r="F310" s="9" t="s">
        <v>401</v>
      </c>
      <c r="G310" s="31">
        <v>1</v>
      </c>
      <c r="H310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310" s="8" t="s">
        <v>92</v>
      </c>
      <c r="J310" s="10">
        <v>12</v>
      </c>
      <c r="K310" s="9" t="s">
        <v>310</v>
      </c>
      <c r="L310" s="10">
        <v>230</v>
      </c>
    </row>
    <row r="311" spans="1:12" x14ac:dyDescent="0.3">
      <c r="A311" s="8" t="s">
        <v>31</v>
      </c>
      <c r="B311" s="9" t="s">
        <v>136</v>
      </c>
      <c r="C311" s="9" t="s">
        <v>1</v>
      </c>
      <c r="D311" s="9" t="s">
        <v>342</v>
      </c>
      <c r="E311" s="9"/>
      <c r="F311" s="9"/>
      <c r="G311" s="31"/>
      <c r="H311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311" s="8" t="s">
        <v>91</v>
      </c>
      <c r="J311" s="10">
        <v>27</v>
      </c>
      <c r="K311" s="9" t="s">
        <v>282</v>
      </c>
      <c r="L311" s="10">
        <v>10</v>
      </c>
    </row>
    <row r="312" spans="1:12" x14ac:dyDescent="0.3">
      <c r="A312" s="8" t="s">
        <v>31</v>
      </c>
      <c r="B312" s="9" t="s">
        <v>135</v>
      </c>
      <c r="C312" s="9" t="s">
        <v>1</v>
      </c>
      <c r="D312" s="9" t="s">
        <v>347</v>
      </c>
      <c r="E312" s="9"/>
      <c r="F312" s="9"/>
      <c r="G312" s="31"/>
      <c r="H312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312" s="8" t="s">
        <v>91</v>
      </c>
      <c r="J312" s="10">
        <v>18</v>
      </c>
      <c r="K312" s="9" t="s">
        <v>282</v>
      </c>
      <c r="L312" s="10">
        <v>1</v>
      </c>
    </row>
    <row r="313" spans="1:12" x14ac:dyDescent="0.3">
      <c r="A313" s="8" t="s">
        <v>31</v>
      </c>
      <c r="B313" s="9" t="s">
        <v>137</v>
      </c>
      <c r="C313" s="9" t="s">
        <v>1</v>
      </c>
      <c r="D313" s="9" t="s">
        <v>342</v>
      </c>
      <c r="E313" s="9"/>
      <c r="F313" s="9"/>
      <c r="G313" s="31"/>
      <c r="H313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313" s="8" t="s">
        <v>91</v>
      </c>
      <c r="J313" s="10">
        <v>36</v>
      </c>
      <c r="K313" s="9" t="s">
        <v>282</v>
      </c>
      <c r="L313" s="10">
        <v>19</v>
      </c>
    </row>
    <row r="314" spans="1:12" x14ac:dyDescent="0.3">
      <c r="A314" s="8" t="s">
        <v>31</v>
      </c>
      <c r="B314" s="9" t="s">
        <v>259</v>
      </c>
      <c r="C314" s="9" t="s">
        <v>3</v>
      </c>
      <c r="D314" s="9" t="s">
        <v>330</v>
      </c>
      <c r="E314" s="9" t="s">
        <v>366</v>
      </c>
      <c r="F314" s="9" t="s">
        <v>401</v>
      </c>
      <c r="G314" s="31">
        <v>1</v>
      </c>
      <c r="H314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314" s="8" t="s">
        <v>92</v>
      </c>
      <c r="J314" s="10">
        <v>32</v>
      </c>
      <c r="K314" s="9" t="s">
        <v>310</v>
      </c>
      <c r="L314" s="10">
        <v>101</v>
      </c>
    </row>
    <row r="315" spans="1:12" x14ac:dyDescent="0.3">
      <c r="A315" s="8" t="s">
        <v>31</v>
      </c>
      <c r="B315" s="9" t="s">
        <v>258</v>
      </c>
      <c r="C315" s="9" t="s">
        <v>3</v>
      </c>
      <c r="D315" s="9" t="s">
        <v>330</v>
      </c>
      <c r="E315" s="9" t="s">
        <v>366</v>
      </c>
      <c r="F315" s="9" t="s">
        <v>400</v>
      </c>
      <c r="G315" s="31">
        <v>1</v>
      </c>
      <c r="H315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315" s="8" t="s">
        <v>92</v>
      </c>
      <c r="J315" s="10">
        <v>22</v>
      </c>
      <c r="K315" s="9" t="s">
        <v>310</v>
      </c>
      <c r="L315" s="10">
        <v>271</v>
      </c>
    </row>
    <row r="316" spans="1:12" x14ac:dyDescent="0.3">
      <c r="A316" s="8" t="s">
        <v>31</v>
      </c>
      <c r="B316" s="9" t="s">
        <v>167</v>
      </c>
      <c r="C316" s="9" t="s">
        <v>0</v>
      </c>
      <c r="D316" s="9" t="s">
        <v>342</v>
      </c>
      <c r="E316" s="9"/>
      <c r="F316" s="9"/>
      <c r="G316" s="31"/>
      <c r="H316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316" s="8" t="s">
        <v>61</v>
      </c>
      <c r="J316" s="10">
        <v>57</v>
      </c>
      <c r="K316" s="9" t="s">
        <v>287</v>
      </c>
      <c r="L316" s="10">
        <v>27</v>
      </c>
    </row>
    <row r="317" spans="1:12" x14ac:dyDescent="0.3">
      <c r="A317" s="8" t="s">
        <v>31</v>
      </c>
      <c r="B317" s="9" t="s">
        <v>166</v>
      </c>
      <c r="C317" s="9" t="s">
        <v>0</v>
      </c>
      <c r="D317" s="9" t="s">
        <v>347</v>
      </c>
      <c r="E317" s="9"/>
      <c r="F317" s="9"/>
      <c r="G317" s="31"/>
      <c r="H317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317" s="8" t="s">
        <v>61</v>
      </c>
      <c r="J317" s="10">
        <v>29</v>
      </c>
      <c r="K317" s="9" t="s">
        <v>287</v>
      </c>
      <c r="L317" s="10">
        <v>444</v>
      </c>
    </row>
    <row r="318" spans="1:12" x14ac:dyDescent="0.3">
      <c r="A318" s="8" t="s">
        <v>32</v>
      </c>
      <c r="B318" s="9" t="s">
        <v>100</v>
      </c>
      <c r="C318" s="9" t="s">
        <v>0</v>
      </c>
      <c r="D318" s="9" t="s">
        <v>339</v>
      </c>
      <c r="E318" s="9"/>
      <c r="F318" s="9"/>
      <c r="G318" s="31"/>
      <c r="H318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318" s="8" t="s">
        <v>39</v>
      </c>
      <c r="J318" s="10">
        <v>29</v>
      </c>
      <c r="K318" s="9" t="s">
        <v>269</v>
      </c>
      <c r="L318" s="10">
        <v>936</v>
      </c>
    </row>
    <row r="319" spans="1:12" x14ac:dyDescent="0.3">
      <c r="A319" s="8" t="s">
        <v>33</v>
      </c>
      <c r="B319" s="9" t="s">
        <v>262</v>
      </c>
      <c r="C319" s="9" t="s">
        <v>4</v>
      </c>
      <c r="D319" s="9" t="s">
        <v>349</v>
      </c>
      <c r="E319" s="9"/>
      <c r="F319" s="9" t="s">
        <v>409</v>
      </c>
      <c r="G319" s="31">
        <v>1</v>
      </c>
      <c r="H319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319" s="8" t="s">
        <v>93</v>
      </c>
      <c r="J319" s="10">
        <v>40</v>
      </c>
      <c r="K319" s="9" t="s">
        <v>311</v>
      </c>
      <c r="L319" s="10">
        <v>22</v>
      </c>
    </row>
    <row r="320" spans="1:12" x14ac:dyDescent="0.3">
      <c r="A320" s="8" t="s">
        <v>33</v>
      </c>
      <c r="B320" s="9" t="s">
        <v>100</v>
      </c>
      <c r="C320" s="9" t="s">
        <v>0</v>
      </c>
      <c r="D320" s="9" t="s">
        <v>339</v>
      </c>
      <c r="E320" s="9"/>
      <c r="F320" s="9"/>
      <c r="G320" s="31"/>
      <c r="H320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320" s="8" t="s">
        <v>39</v>
      </c>
      <c r="J320" s="10">
        <v>29</v>
      </c>
      <c r="K320" s="9" t="s">
        <v>269</v>
      </c>
      <c r="L320" s="10">
        <v>936</v>
      </c>
    </row>
    <row r="321" spans="1:12" x14ac:dyDescent="0.3">
      <c r="A321" s="8" t="s">
        <v>33</v>
      </c>
      <c r="B321" s="9" t="s">
        <v>216</v>
      </c>
      <c r="C321" s="9" t="s">
        <v>4</v>
      </c>
      <c r="D321" s="9" t="s">
        <v>330</v>
      </c>
      <c r="E321" s="9" t="s">
        <v>367</v>
      </c>
      <c r="F321" s="9" t="s">
        <v>409</v>
      </c>
      <c r="G321" s="31">
        <v>1</v>
      </c>
      <c r="H321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321" s="8" t="s">
        <v>75</v>
      </c>
      <c r="J321" s="10">
        <v>10</v>
      </c>
      <c r="K321" s="9" t="s">
        <v>299</v>
      </c>
      <c r="L321" s="10">
        <v>660</v>
      </c>
    </row>
    <row r="322" spans="1:12" x14ac:dyDescent="0.3">
      <c r="A322" s="8" t="s">
        <v>34</v>
      </c>
      <c r="B322" s="9" t="s">
        <v>263</v>
      </c>
      <c r="C322" s="9" t="s">
        <v>1</v>
      </c>
      <c r="D322" s="9" t="s">
        <v>334</v>
      </c>
      <c r="E322" s="9"/>
      <c r="F322" s="9"/>
      <c r="G322" s="31"/>
      <c r="H322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322" s="8" t="s">
        <v>94</v>
      </c>
      <c r="J322" s="10">
        <v>9</v>
      </c>
      <c r="K322" s="9" t="s">
        <v>312</v>
      </c>
      <c r="L322" s="10">
        <v>1755</v>
      </c>
    </row>
    <row r="323" spans="1:12" x14ac:dyDescent="0.3">
      <c r="A323" s="8" t="s">
        <v>35</v>
      </c>
      <c r="B323" s="9" t="s">
        <v>178</v>
      </c>
      <c r="C323" s="9" t="s">
        <v>1</v>
      </c>
      <c r="D323" s="9" t="s">
        <v>374</v>
      </c>
      <c r="E323" s="9"/>
      <c r="F323" s="9" t="s">
        <v>411</v>
      </c>
      <c r="G323" s="31">
        <v>1</v>
      </c>
      <c r="H323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323" s="8" t="s">
        <v>64</v>
      </c>
      <c r="J323" s="10">
        <v>56</v>
      </c>
      <c r="K323" s="9" t="s">
        <v>291</v>
      </c>
      <c r="L323" s="10">
        <v>1808</v>
      </c>
    </row>
    <row r="324" spans="1:12" x14ac:dyDescent="0.3">
      <c r="A324" s="8" t="s">
        <v>36</v>
      </c>
      <c r="B324" s="9" t="s">
        <v>264</v>
      </c>
      <c r="C324" s="9" t="s">
        <v>3</v>
      </c>
      <c r="D324" s="9" t="s">
        <v>351</v>
      </c>
      <c r="E324" s="9"/>
      <c r="F324" s="9"/>
      <c r="G324" s="31"/>
      <c r="H324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324" s="8" t="s">
        <v>96</v>
      </c>
      <c r="J324" s="10">
        <v>10</v>
      </c>
      <c r="K324" s="9" t="s">
        <v>313</v>
      </c>
      <c r="L324" s="10">
        <v>528</v>
      </c>
    </row>
    <row r="325" spans="1:12" x14ac:dyDescent="0.3">
      <c r="A325" s="8" t="s">
        <v>36</v>
      </c>
      <c r="B325" s="9" t="s">
        <v>220</v>
      </c>
      <c r="C325" s="9" t="s">
        <v>1</v>
      </c>
      <c r="D325" s="9" t="s">
        <v>349</v>
      </c>
      <c r="E325" s="9"/>
      <c r="F325" s="9" t="s">
        <v>402</v>
      </c>
      <c r="G325" s="31">
        <v>1</v>
      </c>
      <c r="H325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325" s="8" t="s">
        <v>95</v>
      </c>
      <c r="J325" s="10">
        <v>8</v>
      </c>
      <c r="K325" s="9" t="s">
        <v>300</v>
      </c>
      <c r="L325" s="10">
        <v>430</v>
      </c>
    </row>
    <row r="326" spans="1:12" x14ac:dyDescent="0.3">
      <c r="A326" s="8" t="s">
        <v>36</v>
      </c>
      <c r="B326" s="9" t="s">
        <v>225</v>
      </c>
      <c r="C326" s="9" t="s">
        <v>1</v>
      </c>
      <c r="D326" s="9" t="s">
        <v>349</v>
      </c>
      <c r="E326" s="9"/>
      <c r="F326" s="9" t="s">
        <v>402</v>
      </c>
      <c r="G326" s="31">
        <v>1</v>
      </c>
      <c r="H326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326" s="8" t="s">
        <v>95</v>
      </c>
      <c r="J326" s="10">
        <v>123</v>
      </c>
      <c r="K326" s="9" t="s">
        <v>300</v>
      </c>
      <c r="L326" s="10">
        <v>529</v>
      </c>
    </row>
    <row r="327" spans="1:12" x14ac:dyDescent="0.3">
      <c r="A327" s="8" t="s">
        <v>36</v>
      </c>
      <c r="B327" s="9" t="s">
        <v>226</v>
      </c>
      <c r="C327" s="9" t="s">
        <v>1</v>
      </c>
      <c r="D327" s="9" t="s">
        <v>349</v>
      </c>
      <c r="E327" s="9"/>
      <c r="F327" s="9" t="s">
        <v>402</v>
      </c>
      <c r="G327" s="31">
        <v>1</v>
      </c>
      <c r="H327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327" s="8" t="s">
        <v>95</v>
      </c>
      <c r="J327" s="10">
        <v>148</v>
      </c>
      <c r="K327" s="9" t="s">
        <v>300</v>
      </c>
      <c r="L327" s="10">
        <v>554</v>
      </c>
    </row>
    <row r="328" spans="1:12" x14ac:dyDescent="0.3">
      <c r="A328" s="8" t="s">
        <v>36</v>
      </c>
      <c r="B328" s="9" t="s">
        <v>221</v>
      </c>
      <c r="C328" s="9" t="s">
        <v>1</v>
      </c>
      <c r="D328" s="9" t="s">
        <v>349</v>
      </c>
      <c r="E328" s="9"/>
      <c r="F328" s="9" t="s">
        <v>402</v>
      </c>
      <c r="G328" s="31">
        <v>1</v>
      </c>
      <c r="H328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328" s="8" t="s">
        <v>95</v>
      </c>
      <c r="J328" s="10">
        <v>28</v>
      </c>
      <c r="K328" s="9" t="s">
        <v>300</v>
      </c>
      <c r="L328" s="10">
        <v>439</v>
      </c>
    </row>
    <row r="329" spans="1:12" x14ac:dyDescent="0.3">
      <c r="A329" s="8" t="s">
        <v>36</v>
      </c>
      <c r="B329" s="9" t="s">
        <v>222</v>
      </c>
      <c r="C329" s="9" t="s">
        <v>1</v>
      </c>
      <c r="D329" s="9" t="s">
        <v>349</v>
      </c>
      <c r="E329" s="9"/>
      <c r="F329" s="9" t="s">
        <v>402</v>
      </c>
      <c r="G329" s="31">
        <v>1</v>
      </c>
      <c r="H329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329" s="8" t="s">
        <v>95</v>
      </c>
      <c r="J329" s="10">
        <v>54</v>
      </c>
      <c r="K329" s="9" t="s">
        <v>300</v>
      </c>
      <c r="L329" s="10">
        <v>459</v>
      </c>
    </row>
    <row r="330" spans="1:12" x14ac:dyDescent="0.3">
      <c r="A330" s="8" t="s">
        <v>36</v>
      </c>
      <c r="B330" s="9" t="s">
        <v>223</v>
      </c>
      <c r="C330" s="9" t="s">
        <v>1</v>
      </c>
      <c r="D330" s="9" t="s">
        <v>349</v>
      </c>
      <c r="E330" s="9"/>
      <c r="F330" s="9" t="s">
        <v>402</v>
      </c>
      <c r="G330" s="31">
        <v>1</v>
      </c>
      <c r="H330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330" s="8" t="s">
        <v>95</v>
      </c>
      <c r="J330" s="10">
        <v>73</v>
      </c>
      <c r="K330" s="9" t="s">
        <v>300</v>
      </c>
      <c r="L330" s="10">
        <v>485</v>
      </c>
    </row>
    <row r="331" spans="1:12" x14ac:dyDescent="0.3">
      <c r="A331" s="8" t="s">
        <v>36</v>
      </c>
      <c r="B331" s="9" t="s">
        <v>224</v>
      </c>
      <c r="C331" s="9" t="s">
        <v>1</v>
      </c>
      <c r="D331" s="9" t="s">
        <v>349</v>
      </c>
      <c r="E331" s="9"/>
      <c r="F331" s="9" t="s">
        <v>402</v>
      </c>
      <c r="G331" s="31">
        <v>1</v>
      </c>
      <c r="H331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331" s="8" t="s">
        <v>95</v>
      </c>
      <c r="J331" s="10">
        <v>98</v>
      </c>
      <c r="K331" s="9" t="s">
        <v>300</v>
      </c>
      <c r="L331" s="10">
        <v>504</v>
      </c>
    </row>
    <row r="332" spans="1:12" x14ac:dyDescent="0.3">
      <c r="A332" s="8" t="s">
        <v>37</v>
      </c>
      <c r="B332" s="9" t="s">
        <v>265</v>
      </c>
      <c r="C332" s="9" t="s">
        <v>3</v>
      </c>
      <c r="D332" s="9" t="s">
        <v>351</v>
      </c>
      <c r="E332" s="9"/>
      <c r="F332" s="9"/>
      <c r="G332" s="31"/>
      <c r="H332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0</v>
      </c>
      <c r="I332" s="8" t="s">
        <v>97</v>
      </c>
      <c r="J332" s="10">
        <v>35</v>
      </c>
      <c r="K332" s="9" t="s">
        <v>314</v>
      </c>
      <c r="L332" s="10">
        <v>74</v>
      </c>
    </row>
    <row r="333" spans="1:12" x14ac:dyDescent="0.3">
      <c r="A333" s="8" t="s">
        <v>38</v>
      </c>
      <c r="B333" s="9" t="s">
        <v>267</v>
      </c>
      <c r="C333" s="9" t="s">
        <v>3</v>
      </c>
      <c r="D333" s="9" t="s">
        <v>353</v>
      </c>
      <c r="E333" s="9" t="s">
        <v>368</v>
      </c>
      <c r="F333" s="9" t="s">
        <v>400</v>
      </c>
      <c r="G333" s="31">
        <v>1</v>
      </c>
      <c r="H333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333" s="8" t="s">
        <v>97</v>
      </c>
      <c r="J333" s="10">
        <v>55</v>
      </c>
      <c r="K333" s="9" t="s">
        <v>316</v>
      </c>
      <c r="L333" s="10">
        <v>29</v>
      </c>
    </row>
    <row r="334" spans="1:12" x14ac:dyDescent="0.3">
      <c r="A334" s="8" t="s">
        <v>38</v>
      </c>
      <c r="B334" s="9" t="s">
        <v>268</v>
      </c>
      <c r="C334" s="9" t="s">
        <v>0</v>
      </c>
      <c r="D334" s="9" t="s">
        <v>330</v>
      </c>
      <c r="E334" s="9" t="s">
        <v>369</v>
      </c>
      <c r="F334" s="9" t="s">
        <v>400</v>
      </c>
      <c r="G334" s="31">
        <v>1</v>
      </c>
      <c r="H334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334" s="8" t="s">
        <v>99</v>
      </c>
      <c r="J334" s="10">
        <v>477</v>
      </c>
      <c r="K334" s="9" t="s">
        <v>317</v>
      </c>
      <c r="L334" s="10">
        <v>151</v>
      </c>
    </row>
    <row r="335" spans="1:12" ht="15" thickBot="1" x14ac:dyDescent="0.35">
      <c r="A335" s="8" t="s">
        <v>38</v>
      </c>
      <c r="B335" s="9" t="s">
        <v>266</v>
      </c>
      <c r="C335" s="9" t="s">
        <v>1</v>
      </c>
      <c r="D335" s="9" t="s">
        <v>330</v>
      </c>
      <c r="E335" s="9" t="s">
        <v>370</v>
      </c>
      <c r="F335" s="9" t="s">
        <v>400</v>
      </c>
      <c r="G335" s="31">
        <v>1</v>
      </c>
      <c r="H335" s="14">
        <f>IF(relevance=1,1,IF((IF(ISERROR(SEARCH("d",Table1[[#This Row],[difference type]])),0,1)+IF(ISERROR(SEARCH("k",Table1[[#This Row],[difference type]])),0,1)+IF(relevance=3,IF(ISERROR(SEARCH("p",Table1[[#This Row],[difference type]])),0,1),0))&gt;0,1,0))</f>
        <v>1</v>
      </c>
      <c r="I335" s="11" t="s">
        <v>98</v>
      </c>
      <c r="J335" s="13">
        <v>614</v>
      </c>
      <c r="K335" s="9" t="s">
        <v>315</v>
      </c>
      <c r="L335" s="10">
        <v>1</v>
      </c>
    </row>
    <row r="336" spans="1:12" ht="15" thickBot="1" x14ac:dyDescent="0.35">
      <c r="A336" s="20"/>
      <c r="B336" s="7"/>
      <c r="C336" s="7"/>
      <c r="D336" s="7"/>
      <c r="E336" s="7"/>
      <c r="F336" s="7"/>
      <c r="G336" s="32">
        <f>SUM(Table1[accounted for?])</f>
        <v>143</v>
      </c>
      <c r="H336" s="28">
        <f>SUM(Table1[relevant?])</f>
        <v>143</v>
      </c>
      <c r="I336" s="11"/>
      <c r="J336" s="12"/>
      <c r="K336" s="12"/>
      <c r="L336" s="13"/>
    </row>
    <row r="337" spans="6:7" ht="15" thickBot="1" x14ac:dyDescent="0.35"/>
    <row r="338" spans="6:7" ht="15" thickBot="1" x14ac:dyDescent="0.35">
      <c r="F338" s="36" t="s">
        <v>410</v>
      </c>
      <c r="G338" s="37"/>
    </row>
    <row r="339" spans="6:7" x14ac:dyDescent="0.3">
      <c r="F339" s="36" t="s">
        <v>400</v>
      </c>
      <c r="G339" s="37">
        <f>COUNTIF(Table1[result],F339)</f>
        <v>24</v>
      </c>
    </row>
    <row r="340" spans="6:7" x14ac:dyDescent="0.3">
      <c r="F340" s="38" t="s">
        <v>401</v>
      </c>
      <c r="G340" s="39">
        <f>COUNTIF(Table1[result],F340)</f>
        <v>33</v>
      </c>
    </row>
    <row r="341" spans="6:7" x14ac:dyDescent="0.3">
      <c r="F341" s="38" t="s">
        <v>404</v>
      </c>
      <c r="G341" s="39">
        <f>COUNTIF(Table1[result],F341)</f>
        <v>5</v>
      </c>
    </row>
    <row r="342" spans="6:7" x14ac:dyDescent="0.3">
      <c r="F342" s="38" t="s">
        <v>402</v>
      </c>
      <c r="G342" s="39">
        <f>COUNTIF(Table1[result],F342)</f>
        <v>14</v>
      </c>
    </row>
    <row r="343" spans="6:7" x14ac:dyDescent="0.3">
      <c r="F343" s="38" t="s">
        <v>403</v>
      </c>
      <c r="G343" s="39">
        <f>COUNTIF(Table1[result],F343)</f>
        <v>1</v>
      </c>
    </row>
    <row r="344" spans="6:7" x14ac:dyDescent="0.3">
      <c r="F344" s="38" t="s">
        <v>408</v>
      </c>
      <c r="G344" s="39">
        <f>COUNTIF(Table1[result],F344)</f>
        <v>7</v>
      </c>
    </row>
    <row r="345" spans="6:7" x14ac:dyDescent="0.3">
      <c r="F345" s="38" t="s">
        <v>411</v>
      </c>
      <c r="G345" s="39">
        <f>COUNTIF(Table1[result],F345)</f>
        <v>54</v>
      </c>
    </row>
    <row r="346" spans="6:7" x14ac:dyDescent="0.3">
      <c r="F346" s="38" t="s">
        <v>409</v>
      </c>
      <c r="G346" s="39">
        <f>COUNTIF(Table1[result],F346)</f>
        <v>4</v>
      </c>
    </row>
    <row r="347" spans="6:7" ht="15" thickBot="1" x14ac:dyDescent="0.35">
      <c r="F347" s="40" t="s">
        <v>412</v>
      </c>
      <c r="G347" s="41">
        <f>COUNTIF(Table1[result],F347)</f>
        <v>1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F5A89-72A0-4A7A-BFAE-89F28F7BE11F}">
  <dimension ref="A1:B194"/>
  <sheetViews>
    <sheetView zoomScale="70" zoomScaleNormal="70" workbookViewId="0">
      <selection activeCell="B168" sqref="B168"/>
    </sheetView>
  </sheetViews>
  <sheetFormatPr defaultRowHeight="14.4" x14ac:dyDescent="0.3"/>
  <cols>
    <col min="1" max="1" width="12.6640625" customWidth="1"/>
    <col min="2" max="2" width="71.21875" bestFit="1" customWidth="1"/>
    <col min="3" max="26" width="8.88671875" customWidth="1"/>
  </cols>
  <sheetData>
    <row r="1" spans="1:2" ht="15" thickBot="1" x14ac:dyDescent="0.35">
      <c r="A1" s="34" t="s">
        <v>397</v>
      </c>
      <c r="B1" s="35"/>
    </row>
    <row r="3" spans="1:2" x14ac:dyDescent="0.3">
      <c r="A3" s="5" t="s">
        <v>378</v>
      </c>
      <c r="B3" s="1" t="s">
        <v>323</v>
      </c>
    </row>
    <row r="4" spans="1:2" x14ac:dyDescent="0.3">
      <c r="A4" s="2">
        <f>COUNTIFS(Table1[relevant?],1,Table1[decl type],Table3[[#This Row],[decl type]])</f>
        <v>94</v>
      </c>
      <c r="B4" s="4" t="s">
        <v>1</v>
      </c>
    </row>
    <row r="5" spans="1:2" x14ac:dyDescent="0.3">
      <c r="A5" s="2">
        <f>COUNTIFS(Table1[relevant?],1,Table1[decl type],Table3[[#This Row],[decl type]])</f>
        <v>21</v>
      </c>
      <c r="B5" s="4" t="s">
        <v>2</v>
      </c>
    </row>
    <row r="6" spans="1:2" x14ac:dyDescent="0.3">
      <c r="A6" s="2">
        <f>COUNTIFS(Table1[relevant?],1,Table1[decl type],Table3[[#This Row],[decl type]])</f>
        <v>15</v>
      </c>
      <c r="B6" s="4" t="s">
        <v>0</v>
      </c>
    </row>
    <row r="7" spans="1:2" x14ac:dyDescent="0.3">
      <c r="A7" s="2">
        <f>COUNTIFS(Table1[relevant?],1,Table1[decl type],Table3[[#This Row],[decl type]])</f>
        <v>9</v>
      </c>
      <c r="B7" s="4" t="s">
        <v>3</v>
      </c>
    </row>
    <row r="8" spans="1:2" x14ac:dyDescent="0.3">
      <c r="A8" s="2">
        <f>COUNTIFS(Table1[relevant?],1,Table1[decl type],Table3[[#This Row],[decl type]])</f>
        <v>4</v>
      </c>
      <c r="B8" s="4" t="s">
        <v>4</v>
      </c>
    </row>
    <row r="9" spans="1:2" x14ac:dyDescent="0.3">
      <c r="A9" s="3">
        <f>SUM(Table3[num])</f>
        <v>143</v>
      </c>
      <c r="B9" s="4"/>
    </row>
    <row r="10" spans="1:2" x14ac:dyDescent="0.3">
      <c r="A10" s="2"/>
      <c r="B10" s="4"/>
    </row>
    <row r="11" spans="1:2" x14ac:dyDescent="0.3">
      <c r="A11" s="5" t="s">
        <v>378</v>
      </c>
      <c r="B11" s="1" t="s">
        <v>326</v>
      </c>
    </row>
    <row r="12" spans="1:2" x14ac:dyDescent="0.3">
      <c r="A12" s="2">
        <f>COUNTIFS(Table1[relevant?],1,Table1[decl type],"entityDef",Table1[decl name],B12)</f>
        <v>3</v>
      </c>
      <c r="B12" s="4" t="s">
        <v>182</v>
      </c>
    </row>
    <row r="13" spans="1:2" x14ac:dyDescent="0.3">
      <c r="A13" s="2">
        <f>COUNTIFS(Table1[relevant?],1,Table1[decl type],"entityDef",Table1[decl name],B13)</f>
        <v>3</v>
      </c>
      <c r="B13" s="4" t="s">
        <v>184</v>
      </c>
    </row>
    <row r="14" spans="1:2" x14ac:dyDescent="0.3">
      <c r="A14" s="2">
        <f>COUNTIFS(Table1[relevant?],1,Table1[decl type],"entityDef",Table1[decl name],B14)</f>
        <v>3</v>
      </c>
      <c r="B14" s="4" t="s">
        <v>185</v>
      </c>
    </row>
    <row r="15" spans="1:2" x14ac:dyDescent="0.3">
      <c r="A15" s="2">
        <f>COUNTIFS(Table1[relevant?],1,Table1[decl type],"entityDef",Table1[decl name],B15)</f>
        <v>3</v>
      </c>
      <c r="B15" s="4" t="s">
        <v>186</v>
      </c>
    </row>
    <row r="16" spans="1:2" x14ac:dyDescent="0.3">
      <c r="A16" s="2">
        <f>COUNTIFS(Table1[relevant?],1,Table1[decl type],"entityDef",Table1[decl name],B16)</f>
        <v>3</v>
      </c>
      <c r="B16" s="4" t="s">
        <v>193</v>
      </c>
    </row>
    <row r="17" spans="1:2" x14ac:dyDescent="0.3">
      <c r="A17" s="2">
        <f>COUNTIFS(Table1[relevant?],1,Table1[decl type],"entityDef",Table1[decl name],B17)</f>
        <v>3</v>
      </c>
      <c r="B17" s="4" t="s">
        <v>194</v>
      </c>
    </row>
    <row r="18" spans="1:2" x14ac:dyDescent="0.3">
      <c r="A18" s="2">
        <f>COUNTIFS(Table1[relevant?],1,Table1[decl type],"entityDef",Table1[decl name],B18)</f>
        <v>2</v>
      </c>
      <c r="B18" s="4" t="s">
        <v>132</v>
      </c>
    </row>
    <row r="19" spans="1:2" x14ac:dyDescent="0.3">
      <c r="A19" s="2">
        <f>COUNTIFS(Table1[relevant?],1,Table1[decl type],"entityDef",Table1[decl name],B19)</f>
        <v>1</v>
      </c>
      <c r="B19" s="4" t="s">
        <v>154</v>
      </c>
    </row>
    <row r="20" spans="1:2" hidden="1" x14ac:dyDescent="0.3">
      <c r="A20" s="2">
        <f>COUNTIFS(Table1[relevant?],1,Table1[decl type],"entityDef",Table1[decl name],B20)</f>
        <v>0</v>
      </c>
      <c r="B20" s="4" t="s">
        <v>183</v>
      </c>
    </row>
    <row r="21" spans="1:2" hidden="1" x14ac:dyDescent="0.3">
      <c r="A21" s="2">
        <f>COUNTIFS(Table1[relevant?],1,Table1[decl type],"entityDef",Table1[decl name],B21)</f>
        <v>0</v>
      </c>
      <c r="B21" t="s">
        <v>187</v>
      </c>
    </row>
    <row r="22" spans="1:2" hidden="1" x14ac:dyDescent="0.3">
      <c r="A22" s="2">
        <f>COUNTIFS(Table1[relevant?],1,Table1[decl type],"entityDef",Table1[decl name],B22)</f>
        <v>0</v>
      </c>
      <c r="B22" t="s">
        <v>188</v>
      </c>
    </row>
    <row r="23" spans="1:2" hidden="1" x14ac:dyDescent="0.3">
      <c r="A23" s="2">
        <f>COUNTIFS(Table1[relevant?],1,Table1[decl type],"entityDef",Table1[decl name],B23)</f>
        <v>0</v>
      </c>
      <c r="B23" t="s">
        <v>189</v>
      </c>
    </row>
    <row r="24" spans="1:2" hidden="1" x14ac:dyDescent="0.3">
      <c r="A24" s="2">
        <f>COUNTIFS(Table1[relevant?],1,Table1[decl type],"entityDef",Table1[decl name],B24)</f>
        <v>0</v>
      </c>
      <c r="B24" t="s">
        <v>190</v>
      </c>
    </row>
    <row r="25" spans="1:2" hidden="1" x14ac:dyDescent="0.3">
      <c r="A25" s="2">
        <f>COUNTIFS(Table1[relevant?],1,Table1[decl type],"entityDef",Table1[decl name],B25)</f>
        <v>0</v>
      </c>
      <c r="B25" t="s">
        <v>191</v>
      </c>
    </row>
    <row r="26" spans="1:2" hidden="1" x14ac:dyDescent="0.3">
      <c r="A26" s="2">
        <f>COUNTIFS(Table1[relevant?],1,Table1[decl type],"entityDef",Table1[decl name],B26)</f>
        <v>0</v>
      </c>
      <c r="B26" t="s">
        <v>192</v>
      </c>
    </row>
    <row r="27" spans="1:2" hidden="1" x14ac:dyDescent="0.3">
      <c r="A27" s="2">
        <f>COUNTIFS(Table1[relevant?],1,Table1[decl type],"entityDef",Table1[decl name],B27)</f>
        <v>0</v>
      </c>
      <c r="B27" t="s">
        <v>147</v>
      </c>
    </row>
    <row r="28" spans="1:2" hidden="1" x14ac:dyDescent="0.3">
      <c r="A28" s="2">
        <f>COUNTIFS(Table1[relevant?],1,Table1[decl type],"entityDef",Table1[decl name],B28)</f>
        <v>0</v>
      </c>
      <c r="B28" t="s">
        <v>148</v>
      </c>
    </row>
    <row r="29" spans="1:2" hidden="1" x14ac:dyDescent="0.3">
      <c r="A29" s="2">
        <f>COUNTIFS(Table1[relevant?],1,Table1[decl type],"entityDef",Table1[decl name],B29)</f>
        <v>0</v>
      </c>
      <c r="B29" t="s">
        <v>149</v>
      </c>
    </row>
    <row r="30" spans="1:2" hidden="1" x14ac:dyDescent="0.3">
      <c r="A30" s="2">
        <f>COUNTIFS(Table1[relevant?],1,Table1[decl type],"entityDef",Table1[decl name],B30)</f>
        <v>0</v>
      </c>
      <c r="B30" t="s">
        <v>150</v>
      </c>
    </row>
    <row r="31" spans="1:2" hidden="1" x14ac:dyDescent="0.3">
      <c r="A31" s="2">
        <f>COUNTIFS(Table1[relevant?],1,Table1[decl type],"entityDef",Table1[decl name],B31)</f>
        <v>0</v>
      </c>
      <c r="B31" t="s">
        <v>151</v>
      </c>
    </row>
    <row r="32" spans="1:2" hidden="1" x14ac:dyDescent="0.3">
      <c r="A32" s="2">
        <f>COUNTIFS(Table1[relevant?],1,Table1[decl type],"entityDef",Table1[decl name],B32)</f>
        <v>0</v>
      </c>
      <c r="B32" t="s">
        <v>152</v>
      </c>
    </row>
    <row r="33" spans="1:2" hidden="1" x14ac:dyDescent="0.3">
      <c r="A33" s="2">
        <f>COUNTIFS(Table1[relevant?],1,Table1[decl type],"entityDef",Table1[decl name],B33)</f>
        <v>0</v>
      </c>
      <c r="B33" t="s">
        <v>153</v>
      </c>
    </row>
    <row r="34" spans="1:2" x14ac:dyDescent="0.3">
      <c r="A34" s="2">
        <f>SUM(Table7[num])</f>
        <v>21</v>
      </c>
      <c r="B34" s="4"/>
    </row>
    <row r="35" spans="1:2" x14ac:dyDescent="0.3">
      <c r="A35" s="2"/>
      <c r="B35" s="4"/>
    </row>
    <row r="36" spans="1:2" x14ac:dyDescent="0.3">
      <c r="A36" s="5" t="s">
        <v>378</v>
      </c>
      <c r="B36" s="1" t="s">
        <v>325</v>
      </c>
    </row>
    <row r="37" spans="1:2" x14ac:dyDescent="0.3">
      <c r="A37" s="2">
        <f>COUNTIFS(Table1[relevant?],1,Table1[decl type],"material",Table1[decl name],B37)</f>
        <v>5</v>
      </c>
      <c r="B37" s="4" t="s">
        <v>127</v>
      </c>
    </row>
    <row r="38" spans="1:2" x14ac:dyDescent="0.3">
      <c r="A38" s="2">
        <f>COUNTIFS(Table1[relevant?],1,Table1[decl type],"material",Table1[decl name],B38)</f>
        <v>4</v>
      </c>
      <c r="B38" s="4" t="s">
        <v>124</v>
      </c>
    </row>
    <row r="39" spans="1:2" x14ac:dyDescent="0.3">
      <c r="A39" s="2">
        <f>COUNTIFS(Table1[relevant?],1,Table1[decl type],"material",Table1[decl name],B39)</f>
        <v>4</v>
      </c>
      <c r="B39" s="4" t="s">
        <v>125</v>
      </c>
    </row>
    <row r="40" spans="1:2" x14ac:dyDescent="0.3">
      <c r="A40" s="2">
        <f>COUNTIFS(Table1[relevant?],1,Table1[decl type],"material",Table1[decl name],B40)</f>
        <v>4</v>
      </c>
      <c r="B40" s="4" t="s">
        <v>126</v>
      </c>
    </row>
    <row r="41" spans="1:2" x14ac:dyDescent="0.3">
      <c r="A41" s="2">
        <f>COUNTIFS(Table1[relevant?],1,Table1[decl type],"material",Table1[decl name],B41)</f>
        <v>4</v>
      </c>
      <c r="B41" s="4" t="s">
        <v>128</v>
      </c>
    </row>
    <row r="42" spans="1:2" x14ac:dyDescent="0.3">
      <c r="A42" s="2">
        <f>COUNTIFS(Table1[relevant?],1,Table1[decl type],"material",Table1[decl name],B42)</f>
        <v>4</v>
      </c>
      <c r="B42" s="4" t="s">
        <v>129</v>
      </c>
    </row>
    <row r="43" spans="1:2" x14ac:dyDescent="0.3">
      <c r="A43" s="2">
        <f>COUNTIFS(Table1[relevant?],1,Table1[decl type],"material",Table1[decl name],B43)</f>
        <v>4</v>
      </c>
      <c r="B43" s="4" t="s">
        <v>130</v>
      </c>
    </row>
    <row r="44" spans="1:2" x14ac:dyDescent="0.3">
      <c r="A44" s="2">
        <f>COUNTIFS(Table1[relevant?],1,Table1[decl type],"material",Table1[decl name],B44)</f>
        <v>4</v>
      </c>
      <c r="B44" s="4" t="s">
        <v>173</v>
      </c>
    </row>
    <row r="45" spans="1:2" x14ac:dyDescent="0.3">
      <c r="A45" s="2">
        <f>COUNTIFS(Table1[relevant?],1,Table1[decl type],"material",Table1[decl name],B45)</f>
        <v>4</v>
      </c>
      <c r="B45" s="4" t="s">
        <v>174</v>
      </c>
    </row>
    <row r="46" spans="1:2" x14ac:dyDescent="0.3">
      <c r="A46" s="2">
        <f>COUNTIFS(Table1[relevant?],1,Table1[decl type],"material",Table1[decl name],B46)</f>
        <v>4</v>
      </c>
      <c r="B46" s="4" t="s">
        <v>175</v>
      </c>
    </row>
    <row r="47" spans="1:2" x14ac:dyDescent="0.3">
      <c r="A47" s="2">
        <f>COUNTIFS(Table1[relevant?],1,Table1[decl type],"material",Table1[decl name],B47)</f>
        <v>4</v>
      </c>
      <c r="B47" s="4" t="s">
        <v>176</v>
      </c>
    </row>
    <row r="48" spans="1:2" x14ac:dyDescent="0.3">
      <c r="A48" s="2">
        <f>COUNTIFS(Table1[relevant?],1,Table1[decl type],"material",Table1[decl name],B48)</f>
        <v>3</v>
      </c>
      <c r="B48" s="4" t="s">
        <v>177</v>
      </c>
    </row>
    <row r="49" spans="1:2" x14ac:dyDescent="0.3">
      <c r="A49" s="2">
        <f>COUNTIFS(Table1[relevant?],1,Table1[decl type],"material",Table1[decl name],B49)</f>
        <v>3</v>
      </c>
      <c r="B49" s="4" t="s">
        <v>168</v>
      </c>
    </row>
    <row r="50" spans="1:2" x14ac:dyDescent="0.3">
      <c r="A50" s="2">
        <f>COUNTIFS(Table1[relevant?],1,Table1[decl type],"material",Table1[decl name],B50)</f>
        <v>3</v>
      </c>
      <c r="B50" s="4" t="s">
        <v>169</v>
      </c>
    </row>
    <row r="51" spans="1:2" x14ac:dyDescent="0.3">
      <c r="A51" s="2">
        <f>COUNTIFS(Table1[relevant?],1,Table1[decl type],"material",Table1[decl name],B51)</f>
        <v>3</v>
      </c>
      <c r="B51" s="4" t="s">
        <v>170</v>
      </c>
    </row>
    <row r="52" spans="1:2" x14ac:dyDescent="0.3">
      <c r="A52" s="2">
        <f>COUNTIFS(Table1[relevant?],1,Table1[decl type],"material",Table1[decl name],B52)</f>
        <v>3</v>
      </c>
      <c r="B52" s="4" t="s">
        <v>171</v>
      </c>
    </row>
    <row r="53" spans="1:2" x14ac:dyDescent="0.3">
      <c r="A53" s="2">
        <f>COUNTIFS(Table1[relevant?],1,Table1[decl type],"material",Table1[decl name],B53)</f>
        <v>3</v>
      </c>
      <c r="B53" s="4" t="s">
        <v>172</v>
      </c>
    </row>
    <row r="54" spans="1:2" x14ac:dyDescent="0.3">
      <c r="A54" s="2">
        <f>COUNTIFS(Table1[relevant?],1,Table1[decl type],"material",Table1[decl name],B54)</f>
        <v>3</v>
      </c>
      <c r="B54" s="4" t="s">
        <v>178</v>
      </c>
    </row>
    <row r="55" spans="1:2" x14ac:dyDescent="0.3">
      <c r="A55" s="2">
        <f>COUNTIFS(Table1[relevant?],1,Table1[decl type],"material",Table1[decl name],B55)</f>
        <v>2</v>
      </c>
      <c r="B55" s="4" t="s">
        <v>107</v>
      </c>
    </row>
    <row r="56" spans="1:2" x14ac:dyDescent="0.3">
      <c r="A56" s="2">
        <f>COUNTIFS(Table1[relevant?],1,Table1[decl type],"material",Table1[decl name],B56)</f>
        <v>2</v>
      </c>
      <c r="B56" s="4" t="s">
        <v>221</v>
      </c>
    </row>
    <row r="57" spans="1:2" x14ac:dyDescent="0.3">
      <c r="A57" s="2">
        <f>COUNTIFS(Table1[relevant?],1,Table1[decl type],"material",Table1[decl name],B57)</f>
        <v>2</v>
      </c>
      <c r="B57" s="4" t="s">
        <v>222</v>
      </c>
    </row>
    <row r="58" spans="1:2" x14ac:dyDescent="0.3">
      <c r="A58" s="2">
        <f>COUNTIFS(Table1[relevant?],1,Table1[decl type],"material",Table1[decl name],B58)</f>
        <v>2</v>
      </c>
      <c r="B58" s="4" t="s">
        <v>223</v>
      </c>
    </row>
    <row r="59" spans="1:2" x14ac:dyDescent="0.3">
      <c r="A59" s="2">
        <f>COUNTIFS(Table1[relevant?],1,Table1[decl type],"material",Table1[decl name],B59)</f>
        <v>2</v>
      </c>
      <c r="B59" s="4" t="s">
        <v>224</v>
      </c>
    </row>
    <row r="60" spans="1:2" x14ac:dyDescent="0.3">
      <c r="A60" s="2">
        <f>COUNTIFS(Table1[relevant?],1,Table1[decl type],"material",Table1[decl name],B60)</f>
        <v>2</v>
      </c>
      <c r="B60" s="4" t="s">
        <v>225</v>
      </c>
    </row>
    <row r="61" spans="1:2" x14ac:dyDescent="0.3">
      <c r="A61" s="2">
        <f>COUNTIFS(Table1[relevant?],1,Table1[decl type],"material",Table1[decl name],B61)</f>
        <v>2</v>
      </c>
      <c r="B61" s="4" t="s">
        <v>226</v>
      </c>
    </row>
    <row r="62" spans="1:2" x14ac:dyDescent="0.3">
      <c r="A62" s="2">
        <f>COUNTIFS(Table1[relevant?],1,Table1[decl type],"material",Table1[decl name],B62)</f>
        <v>1</v>
      </c>
      <c r="B62" s="4" t="s">
        <v>101</v>
      </c>
    </row>
    <row r="63" spans="1:2" x14ac:dyDescent="0.3">
      <c r="A63" s="2">
        <f>COUNTIFS(Table1[relevant?],1,Table1[decl type],"material",Table1[decl name],B63)</f>
        <v>1</v>
      </c>
      <c r="B63" s="4" t="s">
        <v>102</v>
      </c>
    </row>
    <row r="64" spans="1:2" x14ac:dyDescent="0.3">
      <c r="A64" s="2">
        <f>COUNTIFS(Table1[relevant?],1,Table1[decl type],"material",Table1[decl name],B64)</f>
        <v>1</v>
      </c>
      <c r="B64" s="4" t="s">
        <v>103</v>
      </c>
    </row>
    <row r="65" spans="1:2" x14ac:dyDescent="0.3">
      <c r="A65" s="2">
        <f>COUNTIFS(Table1[relevant?],1,Table1[decl type],"material",Table1[decl name],B65)</f>
        <v>1</v>
      </c>
      <c r="B65" s="4" t="s">
        <v>104</v>
      </c>
    </row>
    <row r="66" spans="1:2" x14ac:dyDescent="0.3">
      <c r="A66" s="2">
        <f>COUNTIFS(Table1[relevant?],1,Table1[decl type],"material",Table1[decl name],B66)</f>
        <v>1</v>
      </c>
      <c r="B66" s="4" t="s">
        <v>207</v>
      </c>
    </row>
    <row r="67" spans="1:2" x14ac:dyDescent="0.3">
      <c r="A67" s="2">
        <f>COUNTIFS(Table1[relevant?],1,Table1[decl type],"material",Table1[decl name],B67)</f>
        <v>1</v>
      </c>
      <c r="B67" s="4" t="s">
        <v>208</v>
      </c>
    </row>
    <row r="68" spans="1:2" x14ac:dyDescent="0.3">
      <c r="A68" s="2">
        <f>COUNTIFS(Table1[relevant?],1,Table1[decl type],"material",Table1[decl name],B68)</f>
        <v>1</v>
      </c>
      <c r="B68" s="4" t="s">
        <v>209</v>
      </c>
    </row>
    <row r="69" spans="1:2" x14ac:dyDescent="0.3">
      <c r="A69" s="2">
        <f>COUNTIFS(Table1[relevant?],1,Table1[decl type],"material",Table1[decl name],B69)</f>
        <v>1</v>
      </c>
      <c r="B69" s="4" t="s">
        <v>210</v>
      </c>
    </row>
    <row r="70" spans="1:2" x14ac:dyDescent="0.3">
      <c r="A70" s="2">
        <f>COUNTIFS(Table1[relevant?],1,Table1[decl type],"material",Table1[decl name],B70)</f>
        <v>1</v>
      </c>
      <c r="B70" s="4" t="s">
        <v>241</v>
      </c>
    </row>
    <row r="71" spans="1:2" x14ac:dyDescent="0.3">
      <c r="A71" s="2">
        <f>COUNTIFS(Table1[relevant?],1,Table1[decl type],"material",Table1[decl name],B71)</f>
        <v>1</v>
      </c>
      <c r="B71" s="4" t="s">
        <v>242</v>
      </c>
    </row>
    <row r="72" spans="1:2" x14ac:dyDescent="0.3">
      <c r="A72" s="2">
        <f>COUNTIFS(Table1[relevant?],1,Table1[decl type],"material",Table1[decl name],B72)</f>
        <v>1</v>
      </c>
      <c r="B72" s="4" t="s">
        <v>243</v>
      </c>
    </row>
    <row r="73" spans="1:2" x14ac:dyDescent="0.3">
      <c r="A73" s="2">
        <f>COUNTIFS(Table1[relevant?],1,Table1[decl type],"material",Table1[decl name],B73)</f>
        <v>1</v>
      </c>
      <c r="B73" s="4" t="s">
        <v>245</v>
      </c>
    </row>
    <row r="74" spans="1:2" x14ac:dyDescent="0.3">
      <c r="A74" s="2">
        <f>COUNTIFS(Table1[relevant?],1,Table1[decl type],"material",Table1[decl name],B74)</f>
        <v>1</v>
      </c>
      <c r="B74" s="4" t="s">
        <v>266</v>
      </c>
    </row>
    <row r="75" spans="1:2" x14ac:dyDescent="0.3">
      <c r="A75" s="2">
        <f>COUNTIFS(Table1[relevant?],1,Table1[decl type],"material",Table1[decl name],B75)</f>
        <v>1</v>
      </c>
      <c r="B75" s="4" t="s">
        <v>220</v>
      </c>
    </row>
    <row r="76" spans="1:2" hidden="1" x14ac:dyDescent="0.3">
      <c r="A76" s="2">
        <f>COUNTIFS(Table1[relevant?],1,Table1[decl type],"material",Table1[decl name],B76)</f>
        <v>0</v>
      </c>
      <c r="B76" t="s">
        <v>108</v>
      </c>
    </row>
    <row r="77" spans="1:2" hidden="1" x14ac:dyDescent="0.3">
      <c r="A77" s="2">
        <f>COUNTIFS(Table1[relevant?],1,Table1[decl type],"material",Table1[decl name],B77)</f>
        <v>0</v>
      </c>
      <c r="B77" t="s">
        <v>119</v>
      </c>
    </row>
    <row r="78" spans="1:2" hidden="1" x14ac:dyDescent="0.3">
      <c r="A78" s="2">
        <f>COUNTIFS(Table1[relevant?],1,Table1[decl type],"material",Table1[decl name],B78)</f>
        <v>0</v>
      </c>
      <c r="B78" t="s">
        <v>121</v>
      </c>
    </row>
    <row r="79" spans="1:2" hidden="1" x14ac:dyDescent="0.3">
      <c r="A79" s="2">
        <f>COUNTIFS(Table1[relevant?],1,Table1[decl type],"material",Table1[decl name],B79)</f>
        <v>0</v>
      </c>
      <c r="B79" t="s">
        <v>122</v>
      </c>
    </row>
    <row r="80" spans="1:2" hidden="1" x14ac:dyDescent="0.3">
      <c r="A80" s="2">
        <f>COUNTIFS(Table1[relevant?],1,Table1[decl type],"material",Table1[decl name],B80)</f>
        <v>0</v>
      </c>
      <c r="B80" t="s">
        <v>123</v>
      </c>
    </row>
    <row r="81" spans="1:2" hidden="1" x14ac:dyDescent="0.3">
      <c r="A81" s="2">
        <f>COUNTIFS(Table1[relevant?],1,Table1[decl type],"material",Table1[decl name],B81)</f>
        <v>0</v>
      </c>
      <c r="B81" t="s">
        <v>109</v>
      </c>
    </row>
    <row r="82" spans="1:2" hidden="1" x14ac:dyDescent="0.3">
      <c r="A82" s="2">
        <f>COUNTIFS(Table1[relevant?],1,Table1[decl type],"material",Table1[decl name],B82)</f>
        <v>0</v>
      </c>
      <c r="B82" t="s">
        <v>110</v>
      </c>
    </row>
    <row r="83" spans="1:2" hidden="1" x14ac:dyDescent="0.3">
      <c r="A83" s="2">
        <f>COUNTIFS(Table1[relevant?],1,Table1[decl type],"material",Table1[decl name],B83)</f>
        <v>0</v>
      </c>
      <c r="B83" t="s">
        <v>111</v>
      </c>
    </row>
    <row r="84" spans="1:2" hidden="1" x14ac:dyDescent="0.3">
      <c r="A84" s="2">
        <f>COUNTIFS(Table1[relevant?],1,Table1[decl type],"material",Table1[decl name],B84)</f>
        <v>0</v>
      </c>
      <c r="B84" t="s">
        <v>112</v>
      </c>
    </row>
    <row r="85" spans="1:2" hidden="1" x14ac:dyDescent="0.3">
      <c r="A85" s="2">
        <f>COUNTIFS(Table1[relevant?],1,Table1[decl type],"material",Table1[decl name],B85)</f>
        <v>0</v>
      </c>
      <c r="B85" t="s">
        <v>113</v>
      </c>
    </row>
    <row r="86" spans="1:2" hidden="1" x14ac:dyDescent="0.3">
      <c r="A86" s="2">
        <f>COUNTIFS(Table1[relevant?],1,Table1[decl type],"material",Table1[decl name],B86)</f>
        <v>0</v>
      </c>
      <c r="B86" t="s">
        <v>114</v>
      </c>
    </row>
    <row r="87" spans="1:2" hidden="1" x14ac:dyDescent="0.3">
      <c r="A87" s="2">
        <f>COUNTIFS(Table1[relevant?],1,Table1[decl type],"material",Table1[decl name],B87)</f>
        <v>0</v>
      </c>
      <c r="B87" t="s">
        <v>115</v>
      </c>
    </row>
    <row r="88" spans="1:2" hidden="1" x14ac:dyDescent="0.3">
      <c r="A88" s="2">
        <f>COUNTIFS(Table1[relevant?],1,Table1[decl type],"material",Table1[decl name],B88)</f>
        <v>0</v>
      </c>
      <c r="B88" t="s">
        <v>116</v>
      </c>
    </row>
    <row r="89" spans="1:2" hidden="1" x14ac:dyDescent="0.3">
      <c r="A89" s="2">
        <f>COUNTIFS(Table1[relevant?],1,Table1[decl type],"material",Table1[decl name],B89)</f>
        <v>0</v>
      </c>
      <c r="B89" t="s">
        <v>117</v>
      </c>
    </row>
    <row r="90" spans="1:2" hidden="1" x14ac:dyDescent="0.3">
      <c r="A90" s="2">
        <f>COUNTIFS(Table1[relevant?],1,Table1[decl type],"material",Table1[decl name],B90)</f>
        <v>0</v>
      </c>
      <c r="B90" t="s">
        <v>118</v>
      </c>
    </row>
    <row r="91" spans="1:2" hidden="1" x14ac:dyDescent="0.3">
      <c r="A91" s="2">
        <f>COUNTIFS(Table1[relevant?],1,Table1[decl type],"material",Table1[decl name],B91)</f>
        <v>0</v>
      </c>
      <c r="B91" t="s">
        <v>120</v>
      </c>
    </row>
    <row r="92" spans="1:2" hidden="1" x14ac:dyDescent="0.3">
      <c r="A92" s="2">
        <f>COUNTIFS(Table1[relevant?],1,Table1[decl type],"material",Table1[decl name],B92)</f>
        <v>0</v>
      </c>
      <c r="B92" t="s">
        <v>131</v>
      </c>
    </row>
    <row r="93" spans="1:2" hidden="1" x14ac:dyDescent="0.3">
      <c r="A93" s="2">
        <f>COUNTIFS(Table1[relevant?],1,Table1[decl type],"material",Table1[decl name],B93)</f>
        <v>0</v>
      </c>
      <c r="B93" t="s">
        <v>106</v>
      </c>
    </row>
    <row r="94" spans="1:2" hidden="1" x14ac:dyDescent="0.3">
      <c r="A94" s="2">
        <f>COUNTIFS(Table1[relevant?],1,Table1[decl type],"material",Table1[decl name],B94)</f>
        <v>0</v>
      </c>
      <c r="B94" t="s">
        <v>135</v>
      </c>
    </row>
    <row r="95" spans="1:2" hidden="1" x14ac:dyDescent="0.3">
      <c r="A95" s="2">
        <f>COUNTIFS(Table1[relevant?],1,Table1[decl type],"material",Table1[decl name],B95)</f>
        <v>0</v>
      </c>
      <c r="B95" t="s">
        <v>136</v>
      </c>
    </row>
    <row r="96" spans="1:2" hidden="1" x14ac:dyDescent="0.3">
      <c r="A96" s="2">
        <f>COUNTIFS(Table1[relevant?],1,Table1[decl type],"material",Table1[decl name],B96)</f>
        <v>0</v>
      </c>
      <c r="B96" t="s">
        <v>137</v>
      </c>
    </row>
    <row r="97" spans="1:2" hidden="1" x14ac:dyDescent="0.3">
      <c r="A97" s="2">
        <f>COUNTIFS(Table1[relevant?],1,Table1[decl type],"material",Table1[decl name],B97)</f>
        <v>0</v>
      </c>
      <c r="B97" t="s">
        <v>105</v>
      </c>
    </row>
    <row r="98" spans="1:2" hidden="1" x14ac:dyDescent="0.3">
      <c r="A98" s="2">
        <f>COUNTIFS(Table1[relevant?],1,Table1[decl type],"material",Table1[decl name],B98)</f>
        <v>0</v>
      </c>
      <c r="B98" t="s">
        <v>134</v>
      </c>
    </row>
    <row r="99" spans="1:2" hidden="1" x14ac:dyDescent="0.3">
      <c r="A99" s="2">
        <f>COUNTIFS(Table1[relevant?],1,Table1[decl type],"material",Table1[decl name],B99)</f>
        <v>0</v>
      </c>
      <c r="B99" t="s">
        <v>138</v>
      </c>
    </row>
    <row r="100" spans="1:2" hidden="1" x14ac:dyDescent="0.3">
      <c r="A100" s="2">
        <f>COUNTIFS(Table1[relevant?],1,Table1[decl type],"material",Table1[decl name],B100)</f>
        <v>0</v>
      </c>
      <c r="B100" t="s">
        <v>139</v>
      </c>
    </row>
    <row r="101" spans="1:2" hidden="1" x14ac:dyDescent="0.3">
      <c r="A101" s="2">
        <f>COUNTIFS(Table1[relevant?],1,Table1[decl type],"material",Table1[decl name],B101)</f>
        <v>0</v>
      </c>
      <c r="B101" t="s">
        <v>140</v>
      </c>
    </row>
    <row r="102" spans="1:2" hidden="1" x14ac:dyDescent="0.3">
      <c r="A102" s="2">
        <f>COUNTIFS(Table1[relevant?],1,Table1[decl type],"material",Table1[decl name],B102)</f>
        <v>0</v>
      </c>
      <c r="B102" t="s">
        <v>141</v>
      </c>
    </row>
    <row r="103" spans="1:2" hidden="1" x14ac:dyDescent="0.3">
      <c r="A103" s="2">
        <f>COUNTIFS(Table1[relevant?],1,Table1[decl type],"material",Table1[decl name],B103)</f>
        <v>0</v>
      </c>
      <c r="B103" t="s">
        <v>142</v>
      </c>
    </row>
    <row r="104" spans="1:2" hidden="1" x14ac:dyDescent="0.3">
      <c r="A104" s="2">
        <f>COUNTIFS(Table1[relevant?],1,Table1[decl type],"material",Table1[decl name],B104)</f>
        <v>0</v>
      </c>
      <c r="B104" t="s">
        <v>143</v>
      </c>
    </row>
    <row r="105" spans="1:2" hidden="1" x14ac:dyDescent="0.3">
      <c r="A105" s="2">
        <f>COUNTIFS(Table1[relevant?],1,Table1[decl type],"material",Table1[decl name],B105)</f>
        <v>0</v>
      </c>
      <c r="B105" t="s">
        <v>144</v>
      </c>
    </row>
    <row r="106" spans="1:2" hidden="1" x14ac:dyDescent="0.3">
      <c r="A106" s="2">
        <f>COUNTIFS(Table1[relevant?],1,Table1[decl type],"material",Table1[decl name],B106)</f>
        <v>0</v>
      </c>
      <c r="B106" t="s">
        <v>145</v>
      </c>
    </row>
    <row r="107" spans="1:2" hidden="1" x14ac:dyDescent="0.3">
      <c r="A107" s="2">
        <f>COUNTIFS(Table1[relevant?],1,Table1[decl type],"material",Table1[decl name],B107)</f>
        <v>0</v>
      </c>
      <c r="B107" t="s">
        <v>146</v>
      </c>
    </row>
    <row r="108" spans="1:2" hidden="1" x14ac:dyDescent="0.3">
      <c r="A108" s="2">
        <f>COUNTIFS(Table1[relevant?],1,Table1[decl type],"material",Table1[decl name],B108)</f>
        <v>0</v>
      </c>
      <c r="B108" t="s">
        <v>179</v>
      </c>
    </row>
    <row r="109" spans="1:2" hidden="1" x14ac:dyDescent="0.3">
      <c r="A109" s="2">
        <f>COUNTIFS(Table1[relevant?],1,Table1[decl type],"material",Table1[decl name],B109)</f>
        <v>0</v>
      </c>
      <c r="B109" t="s">
        <v>217</v>
      </c>
    </row>
    <row r="110" spans="1:2" hidden="1" x14ac:dyDescent="0.3">
      <c r="A110" s="2">
        <f>COUNTIFS(Table1[relevant?],1,Table1[decl type],"material",Table1[decl name],B110)</f>
        <v>0</v>
      </c>
      <c r="B110" t="s">
        <v>218</v>
      </c>
    </row>
    <row r="111" spans="1:2" hidden="1" x14ac:dyDescent="0.3">
      <c r="A111" s="2">
        <f>COUNTIFS(Table1[relevant?],1,Table1[decl type],"material",Table1[decl name],B111)</f>
        <v>0</v>
      </c>
      <c r="B111" t="s">
        <v>219</v>
      </c>
    </row>
    <row r="112" spans="1:2" hidden="1" x14ac:dyDescent="0.3">
      <c r="A112" s="2">
        <f>COUNTIFS(Table1[relevant?],1,Table1[decl type],"material",Table1[decl name],B112)</f>
        <v>0</v>
      </c>
      <c r="B112" t="s">
        <v>247</v>
      </c>
    </row>
    <row r="113" spans="1:2" hidden="1" x14ac:dyDescent="0.3">
      <c r="A113" s="2">
        <f>COUNTIFS(Table1[relevant?],1,Table1[decl type],"material",Table1[decl name],B113)</f>
        <v>0</v>
      </c>
      <c r="B113" t="s">
        <v>248</v>
      </c>
    </row>
    <row r="114" spans="1:2" hidden="1" x14ac:dyDescent="0.3">
      <c r="A114" s="2">
        <f>COUNTIFS(Table1[relevant?],1,Table1[decl type],"material",Table1[decl name],B114)</f>
        <v>0</v>
      </c>
      <c r="B114" t="s">
        <v>250</v>
      </c>
    </row>
    <row r="115" spans="1:2" hidden="1" x14ac:dyDescent="0.3">
      <c r="A115" s="2">
        <f>COUNTIFS(Table1[relevant?],1,Table1[decl type],"material",Table1[decl name],B115)</f>
        <v>0</v>
      </c>
      <c r="B115" t="s">
        <v>251</v>
      </c>
    </row>
    <row r="116" spans="1:2" hidden="1" x14ac:dyDescent="0.3">
      <c r="A116" s="2">
        <f>COUNTIFS(Table1[relevant?],1,Table1[decl type],"material",Table1[decl name],B116)</f>
        <v>0</v>
      </c>
      <c r="B116" t="s">
        <v>252</v>
      </c>
    </row>
    <row r="117" spans="1:2" hidden="1" x14ac:dyDescent="0.3">
      <c r="A117" s="2">
        <f>COUNTIFS(Table1[relevant?],1,Table1[decl type],"material",Table1[decl name],B117)</f>
        <v>0</v>
      </c>
      <c r="B117" t="s">
        <v>253</v>
      </c>
    </row>
    <row r="118" spans="1:2" hidden="1" x14ac:dyDescent="0.3">
      <c r="A118" s="2">
        <f>COUNTIFS(Table1[relevant?],1,Table1[decl type],"material",Table1[decl name],B118)</f>
        <v>0</v>
      </c>
      <c r="B118" t="s">
        <v>254</v>
      </c>
    </row>
    <row r="119" spans="1:2" hidden="1" x14ac:dyDescent="0.3">
      <c r="A119" s="2">
        <f>COUNTIFS(Table1[relevant?],1,Table1[decl type],"material",Table1[decl name],B119)</f>
        <v>0</v>
      </c>
      <c r="B119" t="s">
        <v>263</v>
      </c>
    </row>
    <row r="120" spans="1:2" x14ac:dyDescent="0.3">
      <c r="A120" s="2">
        <f>SUM(Table8[num])</f>
        <v>94</v>
      </c>
      <c r="B120" s="4"/>
    </row>
    <row r="121" spans="1:2" x14ac:dyDescent="0.3">
      <c r="A121" s="2"/>
      <c r="B121" s="4"/>
    </row>
    <row r="122" spans="1:2" x14ac:dyDescent="0.3">
      <c r="A122" s="5" t="s">
        <v>378</v>
      </c>
      <c r="B122" s="1" t="s">
        <v>0</v>
      </c>
    </row>
    <row r="123" spans="1:2" x14ac:dyDescent="0.3">
      <c r="A123" s="2">
        <f>COUNTIFS(Table1[relevant?],1,Table1[decl type],"particle",Table1[decl name],Table9[[#This Row],[particle]])</f>
        <v>2</v>
      </c>
      <c r="B123" s="4" t="s">
        <v>166</v>
      </c>
    </row>
    <row r="124" spans="1:2" x14ac:dyDescent="0.3">
      <c r="A124" s="2">
        <f>COUNTIFS(Table1[relevant?],1,Table1[decl type],"particle",Table1[decl name],Table9[[#This Row],[particle]])</f>
        <v>2</v>
      </c>
      <c r="B124" s="4" t="s">
        <v>156</v>
      </c>
    </row>
    <row r="125" spans="1:2" x14ac:dyDescent="0.3">
      <c r="A125" s="2">
        <f>COUNTIFS(Table1[relevant?],1,Table1[decl type],"particle",Table1[decl name],Table9[[#This Row],[particle]])</f>
        <v>1</v>
      </c>
      <c r="B125" s="4" t="s">
        <v>100</v>
      </c>
    </row>
    <row r="126" spans="1:2" x14ac:dyDescent="0.3">
      <c r="A126" s="2">
        <f>COUNTIFS(Table1[relevant?],1,Table1[decl type],"particle",Table1[decl name],Table9[[#This Row],[particle]])</f>
        <v>1</v>
      </c>
      <c r="B126" s="4" t="s">
        <v>167</v>
      </c>
    </row>
    <row r="127" spans="1:2" x14ac:dyDescent="0.3">
      <c r="A127" s="2">
        <f>COUNTIFS(Table1[relevant?],1,Table1[decl type],"particle",Table1[decl name],Table9[[#This Row],[particle]])</f>
        <v>1</v>
      </c>
      <c r="B127" s="4" t="s">
        <v>165</v>
      </c>
    </row>
    <row r="128" spans="1:2" x14ac:dyDescent="0.3">
      <c r="A128" s="2">
        <f>COUNTIFS(Table1[relevant?],1,Table1[decl type],"particle",Table1[decl name],Table9[[#This Row],[particle]])</f>
        <v>1</v>
      </c>
      <c r="B128" s="4" t="s">
        <v>229</v>
      </c>
    </row>
    <row r="129" spans="1:2" x14ac:dyDescent="0.3">
      <c r="A129" s="2">
        <f>COUNTIFS(Table1[relevant?],1,Table1[decl type],"particle",Table1[decl name],Table9[[#This Row],[particle]])</f>
        <v>1</v>
      </c>
      <c r="B129" s="4" t="s">
        <v>231</v>
      </c>
    </row>
    <row r="130" spans="1:2" x14ac:dyDescent="0.3">
      <c r="A130" s="2">
        <f>COUNTIFS(Table1[relevant?],1,Table1[decl type],"particle",Table1[decl name],Table9[[#This Row],[particle]])</f>
        <v>1</v>
      </c>
      <c r="B130" s="4" t="s">
        <v>232</v>
      </c>
    </row>
    <row r="131" spans="1:2" x14ac:dyDescent="0.3">
      <c r="A131" s="2">
        <f>COUNTIFS(Table1[relevant?],1,Table1[decl type],"particle",Table1[decl name],Table9[[#This Row],[particle]])</f>
        <v>1</v>
      </c>
      <c r="B131" s="4" t="s">
        <v>233</v>
      </c>
    </row>
    <row r="132" spans="1:2" x14ac:dyDescent="0.3">
      <c r="A132" s="2">
        <f>COUNTIFS(Table1[relevant?],1,Table1[decl type],"particle",Table1[decl name],Table9[[#This Row],[particle]])</f>
        <v>1</v>
      </c>
      <c r="B132" s="4" t="s">
        <v>238</v>
      </c>
    </row>
    <row r="133" spans="1:2" x14ac:dyDescent="0.3">
      <c r="A133" s="2">
        <f>COUNTIFS(Table1[relevant?],1,Table1[decl type],"particle",Table1[decl name],Table9[[#This Row],[particle]])</f>
        <v>1</v>
      </c>
      <c r="B133" s="4" t="s">
        <v>244</v>
      </c>
    </row>
    <row r="134" spans="1:2" x14ac:dyDescent="0.3">
      <c r="A134" s="2">
        <f>COUNTIFS(Table1[relevant?],1,Table1[decl type],"particle",Table1[decl name],Table9[[#This Row],[particle]])</f>
        <v>1</v>
      </c>
      <c r="B134" s="4" t="s">
        <v>246</v>
      </c>
    </row>
    <row r="135" spans="1:2" x14ac:dyDescent="0.3">
      <c r="A135" s="2">
        <f>COUNTIFS(Table1[relevant?],1,Table1[decl type],"particle",Table1[decl name],Table9[[#This Row],[particle]])</f>
        <v>1</v>
      </c>
      <c r="B135" s="4" t="s">
        <v>268</v>
      </c>
    </row>
    <row r="136" spans="1:2" hidden="1" x14ac:dyDescent="0.3">
      <c r="A136" s="2">
        <f>COUNTIFS(Table1[relevant?],1,Table1[decl type],"particle",Table1[decl name],Table9[[#This Row],[particle]])</f>
        <v>0</v>
      </c>
      <c r="B136" t="s">
        <v>157</v>
      </c>
    </row>
    <row r="137" spans="1:2" hidden="1" x14ac:dyDescent="0.3">
      <c r="A137" s="2">
        <f>COUNTIFS(Table1[relevant?],1,Table1[decl type],"particle",Table1[decl name],Table9[[#This Row],[particle]])</f>
        <v>0</v>
      </c>
      <c r="B137" t="s">
        <v>161</v>
      </c>
    </row>
    <row r="138" spans="1:2" hidden="1" x14ac:dyDescent="0.3">
      <c r="A138" s="2">
        <f>COUNTIFS(Table1[relevant?],1,Table1[decl type],"particle",Table1[decl name],Table9[[#This Row],[particle]])</f>
        <v>0</v>
      </c>
      <c r="B138" t="s">
        <v>162</v>
      </c>
    </row>
    <row r="139" spans="1:2" hidden="1" x14ac:dyDescent="0.3">
      <c r="A139" s="2">
        <f>COUNTIFS(Table1[relevant?],1,Table1[decl type],"particle",Table1[decl name],Table9[[#This Row],[particle]])</f>
        <v>0</v>
      </c>
      <c r="B139" t="s">
        <v>164</v>
      </c>
    </row>
    <row r="140" spans="1:2" hidden="1" x14ac:dyDescent="0.3">
      <c r="A140" s="2">
        <f>COUNTIFS(Table1[relevant?],1,Table1[decl type],"particle",Table1[decl name],Table9[[#This Row],[particle]])</f>
        <v>0</v>
      </c>
      <c r="B140" t="s">
        <v>155</v>
      </c>
    </row>
    <row r="141" spans="1:2" hidden="1" x14ac:dyDescent="0.3">
      <c r="A141" s="2">
        <f>COUNTIFS(Table1[relevant?],1,Table1[decl type],"particle",Table1[decl name],Table9[[#This Row],[particle]])</f>
        <v>0</v>
      </c>
      <c r="B141" t="s">
        <v>158</v>
      </c>
    </row>
    <row r="142" spans="1:2" hidden="1" x14ac:dyDescent="0.3">
      <c r="A142" s="2">
        <f>COUNTIFS(Table1[relevant?],1,Table1[decl type],"particle",Table1[decl name],Table9[[#This Row],[particle]])</f>
        <v>0</v>
      </c>
      <c r="B142" t="s">
        <v>159</v>
      </c>
    </row>
    <row r="143" spans="1:2" hidden="1" x14ac:dyDescent="0.3">
      <c r="A143" s="2">
        <f>COUNTIFS(Table1[relevant?],1,Table1[decl type],"particle",Table1[decl name],Table9[[#This Row],[particle]])</f>
        <v>0</v>
      </c>
      <c r="B143" t="s">
        <v>160</v>
      </c>
    </row>
    <row r="144" spans="1:2" hidden="1" x14ac:dyDescent="0.3">
      <c r="A144" s="2">
        <f>COUNTIFS(Table1[relevant?],1,Table1[decl type],"particle",Table1[decl name],Table9[[#This Row],[particle]])</f>
        <v>0</v>
      </c>
      <c r="B144" t="s">
        <v>163</v>
      </c>
    </row>
    <row r="145" spans="1:2" hidden="1" x14ac:dyDescent="0.3">
      <c r="A145" s="2">
        <f>COUNTIFS(Table1[relevant?],1,Table1[decl type],"particle",Table1[decl name],Table9[[#This Row],[particle]])</f>
        <v>0</v>
      </c>
      <c r="B145" t="s">
        <v>211</v>
      </c>
    </row>
    <row r="146" spans="1:2" hidden="1" x14ac:dyDescent="0.3">
      <c r="A146" s="2">
        <f>COUNTIFS(Table1[relevant?],1,Table1[decl type],"particle",Table1[decl name],Table9[[#This Row],[particle]])</f>
        <v>0</v>
      </c>
      <c r="B146" t="s">
        <v>212</v>
      </c>
    </row>
    <row r="147" spans="1:2" hidden="1" x14ac:dyDescent="0.3">
      <c r="A147" s="2">
        <f>COUNTIFS(Table1[relevant?],1,Table1[decl type],"particle",Table1[decl name],Table9[[#This Row],[particle]])</f>
        <v>0</v>
      </c>
      <c r="B147" t="s">
        <v>213</v>
      </c>
    </row>
    <row r="148" spans="1:2" hidden="1" x14ac:dyDescent="0.3">
      <c r="A148" s="2">
        <f>COUNTIFS(Table1[relevant?],1,Table1[decl type],"particle",Table1[decl name],Table9[[#This Row],[particle]])</f>
        <v>0</v>
      </c>
      <c r="B148" t="s">
        <v>214</v>
      </c>
    </row>
    <row r="149" spans="1:2" hidden="1" x14ac:dyDescent="0.3">
      <c r="A149" s="2">
        <f>COUNTIFS(Table1[relevant?],1,Table1[decl type],"particle",Table1[decl name],Table9[[#This Row],[particle]])</f>
        <v>0</v>
      </c>
      <c r="B149" t="s">
        <v>230</v>
      </c>
    </row>
    <row r="150" spans="1:2" hidden="1" x14ac:dyDescent="0.3">
      <c r="A150" s="2">
        <f>COUNTIFS(Table1[relevant?],1,Table1[decl type],"particle",Table1[decl name],Table9[[#This Row],[particle]])</f>
        <v>0</v>
      </c>
      <c r="B150" t="s">
        <v>234</v>
      </c>
    </row>
    <row r="151" spans="1:2" hidden="1" x14ac:dyDescent="0.3">
      <c r="A151" s="2">
        <f>COUNTIFS(Table1[relevant?],1,Table1[decl type],"particle",Table1[decl name],Table9[[#This Row],[particle]])</f>
        <v>0</v>
      </c>
      <c r="B151" t="s">
        <v>235</v>
      </c>
    </row>
    <row r="152" spans="1:2" hidden="1" x14ac:dyDescent="0.3">
      <c r="A152" s="2">
        <f>COUNTIFS(Table1[relevant?],1,Table1[decl type],"particle",Table1[decl name],Table9[[#This Row],[particle]])</f>
        <v>0</v>
      </c>
      <c r="B152" t="s">
        <v>236</v>
      </c>
    </row>
    <row r="153" spans="1:2" hidden="1" x14ac:dyDescent="0.3">
      <c r="A153" s="2">
        <f>COUNTIFS(Table1[relevant?],1,Table1[decl type],"particle",Table1[decl name],Table9[[#This Row],[particle]])</f>
        <v>0</v>
      </c>
      <c r="B153" t="s">
        <v>237</v>
      </c>
    </row>
    <row r="154" spans="1:2" hidden="1" x14ac:dyDescent="0.3">
      <c r="A154" s="2">
        <f>COUNTIFS(Table1[relevant?],1,Table1[decl type],"particle",Table1[decl name],Table9[[#This Row],[particle]])</f>
        <v>0</v>
      </c>
      <c r="B154" t="s">
        <v>239</v>
      </c>
    </row>
    <row r="155" spans="1:2" hidden="1" x14ac:dyDescent="0.3">
      <c r="A155" s="2">
        <f>COUNTIFS(Table1[relevant?],1,Table1[decl type],"particle",Table1[decl name],Table9[[#This Row],[particle]])</f>
        <v>0</v>
      </c>
      <c r="B155" t="s">
        <v>240</v>
      </c>
    </row>
    <row r="156" spans="1:2" x14ac:dyDescent="0.3">
      <c r="A156" s="3">
        <f>SUM(Table9[num])</f>
        <v>15</v>
      </c>
      <c r="B156" s="4"/>
    </row>
    <row r="157" spans="1:2" x14ac:dyDescent="0.3">
      <c r="A157" s="2"/>
      <c r="B157" s="4"/>
    </row>
    <row r="158" spans="1:2" x14ac:dyDescent="0.3">
      <c r="A158" s="5" t="s">
        <v>378</v>
      </c>
      <c r="B158" s="1" t="s">
        <v>4</v>
      </c>
    </row>
    <row r="159" spans="1:2" x14ac:dyDescent="0.3">
      <c r="A159" s="2">
        <f>COUNTIFS(Table1[relevant?],1,Table1[decl type],"sound",Table1[decl name],Table10[[#This Row],[sound]])</f>
        <v>2</v>
      </c>
      <c r="B159" s="4" t="s">
        <v>216</v>
      </c>
    </row>
    <row r="160" spans="1:2" x14ac:dyDescent="0.3">
      <c r="A160" s="2">
        <f>COUNTIFS(Table1[relevant?],1,Table1[decl type],"sound",Table1[decl name],Table10[[#This Row],[sound]])</f>
        <v>1</v>
      </c>
      <c r="B160" s="4" t="s">
        <v>249</v>
      </c>
    </row>
    <row r="161" spans="1:2" x14ac:dyDescent="0.3">
      <c r="A161" s="2">
        <f>COUNTIFS(Table1[relevant?],1,Table1[decl type],"sound",Table1[decl name],Table10[[#This Row],[sound]])</f>
        <v>1</v>
      </c>
      <c r="B161" s="4" t="s">
        <v>262</v>
      </c>
    </row>
    <row r="162" spans="1:2" hidden="1" x14ac:dyDescent="0.3">
      <c r="A162" s="2">
        <f>COUNTIFS(Table1[relevant?],1,Table1[decl type],"sound",Table1[decl name],Table10[[#This Row],[sound]])</f>
        <v>0</v>
      </c>
      <c r="B162" t="s">
        <v>215</v>
      </c>
    </row>
    <row r="163" spans="1:2" x14ac:dyDescent="0.3">
      <c r="A163" s="3">
        <f>SUM(Table10[num])</f>
        <v>4</v>
      </c>
      <c r="B163" s="4"/>
    </row>
    <row r="164" spans="1:2" x14ac:dyDescent="0.3">
      <c r="A164" s="2"/>
      <c r="B164" s="4"/>
    </row>
    <row r="165" spans="1:2" x14ac:dyDescent="0.3">
      <c r="A165" s="5" t="s">
        <v>378</v>
      </c>
      <c r="B165" s="1" t="s">
        <v>3</v>
      </c>
    </row>
    <row r="166" spans="1:2" x14ac:dyDescent="0.3">
      <c r="A166" s="2">
        <f>COUNTIFS(Table1[relevant?],1,Table1[decl type],"skin",Table1[decl name],Table11[[#This Row],[skin]])</f>
        <v>3</v>
      </c>
      <c r="B166" s="4" t="s">
        <v>181</v>
      </c>
    </row>
    <row r="167" spans="1:2" x14ac:dyDescent="0.3">
      <c r="A167" s="2">
        <f>COUNTIFS(Table1[relevant?],1,Table1[decl type],"skin",Table1[decl name],Table11[[#This Row],[skin]])</f>
        <v>1</v>
      </c>
      <c r="B167" s="4" t="s">
        <v>257</v>
      </c>
    </row>
    <row r="168" spans="1:2" x14ac:dyDescent="0.3">
      <c r="A168" s="2">
        <f>COUNTIFS(Table1[relevant?],1,Table1[decl type],"skin",Table1[decl name],Table11[[#This Row],[skin]])</f>
        <v>1</v>
      </c>
      <c r="B168" s="4" t="s">
        <v>258</v>
      </c>
    </row>
    <row r="169" spans="1:2" x14ac:dyDescent="0.3">
      <c r="A169" s="2">
        <f>COUNTIFS(Table1[relevant?],1,Table1[decl type],"skin",Table1[decl name],Table11[[#This Row],[skin]])</f>
        <v>1</v>
      </c>
      <c r="B169" s="4" t="s">
        <v>259</v>
      </c>
    </row>
    <row r="170" spans="1:2" x14ac:dyDescent="0.3">
      <c r="A170" s="2">
        <f>COUNTIFS(Table1[relevant?],1,Table1[decl type],"skin",Table1[decl name],Table11[[#This Row],[skin]])</f>
        <v>1</v>
      </c>
      <c r="B170" s="4" t="s">
        <v>260</v>
      </c>
    </row>
    <row r="171" spans="1:2" x14ac:dyDescent="0.3">
      <c r="A171" s="2">
        <f>COUNTIFS(Table1[relevant?],1,Table1[decl type],"skin",Table1[decl name],Table11[[#This Row],[skin]])</f>
        <v>1</v>
      </c>
      <c r="B171" s="4" t="s">
        <v>261</v>
      </c>
    </row>
    <row r="172" spans="1:2" x14ac:dyDescent="0.3">
      <c r="A172" s="2">
        <f>COUNTIFS(Table1[relevant?],1,Table1[decl type],"skin",Table1[decl name],Table11[[#This Row],[skin]])</f>
        <v>1</v>
      </c>
      <c r="B172" s="4" t="s">
        <v>267</v>
      </c>
    </row>
    <row r="173" spans="1:2" hidden="1" x14ac:dyDescent="0.3">
      <c r="A173" s="2">
        <f>COUNTIFS(Table1[relevant?],1,Table1[decl type],"skin",Table1[decl name],Table11[[#This Row],[skin]])</f>
        <v>0</v>
      </c>
      <c r="B173" t="s">
        <v>180</v>
      </c>
    </row>
    <row r="174" spans="1:2" hidden="1" x14ac:dyDescent="0.3">
      <c r="A174" s="2">
        <f>COUNTIFS(Table1[relevant?],1,Table1[decl type],"skin",Table1[decl name],Table11[[#This Row],[skin]])</f>
        <v>0</v>
      </c>
      <c r="B174" t="s">
        <v>196</v>
      </c>
    </row>
    <row r="175" spans="1:2" hidden="1" x14ac:dyDescent="0.3">
      <c r="A175" s="2">
        <f>COUNTIFS(Table1[relevant?],1,Table1[decl type],"skin",Table1[decl name],Table11[[#This Row],[skin]])</f>
        <v>0</v>
      </c>
      <c r="B175" t="s">
        <v>199</v>
      </c>
    </row>
    <row r="176" spans="1:2" hidden="1" x14ac:dyDescent="0.3">
      <c r="A176" s="2">
        <f>COUNTIFS(Table1[relevant?],1,Table1[decl type],"skin",Table1[decl name],Table11[[#This Row],[skin]])</f>
        <v>0</v>
      </c>
      <c r="B176" t="s">
        <v>133</v>
      </c>
    </row>
    <row r="177" spans="1:2" hidden="1" x14ac:dyDescent="0.3">
      <c r="A177" s="2">
        <f>COUNTIFS(Table1[relevant?],1,Table1[decl type],"skin",Table1[decl name],Table11[[#This Row],[skin]])</f>
        <v>0</v>
      </c>
      <c r="B177" t="s">
        <v>195</v>
      </c>
    </row>
    <row r="178" spans="1:2" hidden="1" x14ac:dyDescent="0.3">
      <c r="A178" s="2">
        <f>COUNTIFS(Table1[relevant?],1,Table1[decl type],"skin",Table1[decl name],Table11[[#This Row],[skin]])</f>
        <v>0</v>
      </c>
      <c r="B178" t="s">
        <v>197</v>
      </c>
    </row>
    <row r="179" spans="1:2" hidden="1" x14ac:dyDescent="0.3">
      <c r="A179" s="2">
        <f>COUNTIFS(Table1[relevant?],1,Table1[decl type],"skin",Table1[decl name],Table11[[#This Row],[skin]])</f>
        <v>0</v>
      </c>
      <c r="B179" t="s">
        <v>198</v>
      </c>
    </row>
    <row r="180" spans="1:2" hidden="1" x14ac:dyDescent="0.3">
      <c r="A180" s="2">
        <f>COUNTIFS(Table1[relevant?],1,Table1[decl type],"skin",Table1[decl name],Table11[[#This Row],[skin]])</f>
        <v>0</v>
      </c>
      <c r="B180" t="s">
        <v>200</v>
      </c>
    </row>
    <row r="181" spans="1:2" hidden="1" x14ac:dyDescent="0.3">
      <c r="A181" s="2">
        <f>COUNTIFS(Table1[relevant?],1,Table1[decl type],"skin",Table1[decl name],Table11[[#This Row],[skin]])</f>
        <v>0</v>
      </c>
      <c r="B181" t="s">
        <v>201</v>
      </c>
    </row>
    <row r="182" spans="1:2" hidden="1" x14ac:dyDescent="0.3">
      <c r="A182" s="2">
        <f>COUNTIFS(Table1[relevant?],1,Table1[decl type],"skin",Table1[decl name],Table11[[#This Row],[skin]])</f>
        <v>0</v>
      </c>
      <c r="B182" t="s">
        <v>202</v>
      </c>
    </row>
    <row r="183" spans="1:2" hidden="1" x14ac:dyDescent="0.3">
      <c r="A183" s="2">
        <f>COUNTIFS(Table1[relevant?],1,Table1[decl type],"skin",Table1[decl name],Table11[[#This Row],[skin]])</f>
        <v>0</v>
      </c>
      <c r="B183" t="s">
        <v>203</v>
      </c>
    </row>
    <row r="184" spans="1:2" hidden="1" x14ac:dyDescent="0.3">
      <c r="A184" s="2">
        <f>COUNTIFS(Table1[relevant?],1,Table1[decl type],"skin",Table1[decl name],Table11[[#This Row],[skin]])</f>
        <v>0</v>
      </c>
      <c r="B184" t="s">
        <v>204</v>
      </c>
    </row>
    <row r="185" spans="1:2" hidden="1" x14ac:dyDescent="0.3">
      <c r="A185" s="2">
        <f>COUNTIFS(Table1[relevant?],1,Table1[decl type],"skin",Table1[decl name],Table11[[#This Row],[skin]])</f>
        <v>0</v>
      </c>
      <c r="B185" t="s">
        <v>205</v>
      </c>
    </row>
    <row r="186" spans="1:2" hidden="1" x14ac:dyDescent="0.3">
      <c r="A186" s="2">
        <f>COUNTIFS(Table1[relevant?],1,Table1[decl type],"skin",Table1[decl name],Table11[[#This Row],[skin]])</f>
        <v>0</v>
      </c>
      <c r="B186" t="s">
        <v>206</v>
      </c>
    </row>
    <row r="187" spans="1:2" hidden="1" x14ac:dyDescent="0.3">
      <c r="A187" s="2">
        <f>COUNTIFS(Table1[relevant?],1,Table1[decl type],"skin",Table1[decl name],Table11[[#This Row],[skin]])</f>
        <v>0</v>
      </c>
      <c r="B187" t="s">
        <v>227</v>
      </c>
    </row>
    <row r="188" spans="1:2" hidden="1" x14ac:dyDescent="0.3">
      <c r="A188" s="2">
        <f>COUNTIFS(Table1[relevant?],1,Table1[decl type],"skin",Table1[decl name],Table11[[#This Row],[skin]])</f>
        <v>0</v>
      </c>
      <c r="B188" t="s">
        <v>228</v>
      </c>
    </row>
    <row r="189" spans="1:2" hidden="1" x14ac:dyDescent="0.3">
      <c r="A189" s="2">
        <f>COUNTIFS(Table1[relevant?],1,Table1[decl type],"skin",Table1[decl name],Table11[[#This Row],[skin]])</f>
        <v>0</v>
      </c>
      <c r="B189" t="s">
        <v>255</v>
      </c>
    </row>
    <row r="190" spans="1:2" hidden="1" x14ac:dyDescent="0.3">
      <c r="A190" s="2">
        <f>COUNTIFS(Table1[relevant?],1,Table1[decl type],"skin",Table1[decl name],Table11[[#This Row],[skin]])</f>
        <v>0</v>
      </c>
      <c r="B190" t="s">
        <v>256</v>
      </c>
    </row>
    <row r="191" spans="1:2" hidden="1" x14ac:dyDescent="0.3">
      <c r="A191" s="2">
        <f>COUNTIFS(Table1[relevant?],1,Table1[decl type],"skin",Table1[decl name],Table11[[#This Row],[skin]])</f>
        <v>0</v>
      </c>
      <c r="B191" t="s">
        <v>264</v>
      </c>
    </row>
    <row r="192" spans="1:2" hidden="1" x14ac:dyDescent="0.3">
      <c r="A192" s="2">
        <f>COUNTIFS(Table1[relevant?],1,Table1[decl type],"skin",Table1[decl name],Table11[[#This Row],[skin]])</f>
        <v>0</v>
      </c>
      <c r="B192" t="s">
        <v>265</v>
      </c>
    </row>
    <row r="193" spans="1:2" x14ac:dyDescent="0.3">
      <c r="A193" s="3">
        <f>SUM(Table11[num])</f>
        <v>9</v>
      </c>
      <c r="B193" s="4"/>
    </row>
    <row r="194" spans="1:2" x14ac:dyDescent="0.3">
      <c r="A194" s="2"/>
      <c r="B194" s="4"/>
    </row>
  </sheetData>
  <mergeCells count="1">
    <mergeCell ref="A1:B1"/>
  </mergeCells>
  <pageMargins left="0.7" right="0.7" top="0.75" bottom="0.75" header="0.3" footer="0.3"/>
  <tableParts count="6">
    <tablePart r:id="rId1"/>
    <tablePart r:id="rId2"/>
    <tablePart r:id="rId3"/>
    <tablePart r:id="rId4"/>
    <tablePart r:id="rId5"/>
    <tablePart r:id="rId6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666A9-A180-4A0C-AD6C-34741F78A537}">
  <dimension ref="A1:X1048574"/>
  <sheetViews>
    <sheetView topLeftCell="A102" zoomScale="70" zoomScaleNormal="70" workbookViewId="0">
      <selection activeCell="A2" sqref="A2"/>
    </sheetView>
  </sheetViews>
  <sheetFormatPr defaultRowHeight="14.4" x14ac:dyDescent="0.3"/>
  <cols>
    <col min="1" max="1" width="12.6640625" customWidth="1"/>
    <col min="2" max="2" width="71.21875" customWidth="1"/>
  </cols>
  <sheetData>
    <row r="1" spans="1:24" ht="15" thickBot="1" x14ac:dyDescent="0.35">
      <c r="A1" s="34" t="s">
        <v>397</v>
      </c>
      <c r="B1" s="35"/>
    </row>
    <row r="3" spans="1:24" x14ac:dyDescent="0.3">
      <c r="A3" s="5" t="s">
        <v>378</v>
      </c>
      <c r="B3" s="1" t="s">
        <v>320</v>
      </c>
      <c r="C3" s="1"/>
      <c r="F3" s="1"/>
      <c r="I3" s="1"/>
      <c r="L3" s="1"/>
      <c r="O3" s="1"/>
      <c r="R3" s="1"/>
      <c r="U3" s="1"/>
      <c r="X3" s="1"/>
    </row>
    <row r="4" spans="1:24" x14ac:dyDescent="0.3">
      <c r="A4" s="2">
        <f>COUNTIFS(Table1[relevant?],1,Table1[pk4 name],Table2[[#This Row],[pk4 name]])</f>
        <v>9</v>
      </c>
      <c r="B4" s="4" t="s">
        <v>24</v>
      </c>
    </row>
    <row r="5" spans="1:24" x14ac:dyDescent="0.3">
      <c r="A5" s="2">
        <f>COUNTIFS(Table1[relevant?],1,Table1[pk4 name],Table2[[#This Row],[pk4 name]])</f>
        <v>9</v>
      </c>
      <c r="B5" s="4" t="s">
        <v>7</v>
      </c>
    </row>
    <row r="6" spans="1:24" x14ac:dyDescent="0.3">
      <c r="A6" s="2">
        <f>COUNTIFS(Table1[relevant?],1,Table1[pk4 name],Table2[[#This Row],[pk4 name]])</f>
        <v>7</v>
      </c>
      <c r="B6" s="4" t="s">
        <v>14</v>
      </c>
    </row>
    <row r="7" spans="1:24" x14ac:dyDescent="0.3">
      <c r="A7" s="2">
        <f>COUNTIFS(Table1[relevant?],1,Table1[pk4 name],Table2[[#This Row],[pk4 name]])</f>
        <v>7</v>
      </c>
      <c r="B7" s="4" t="s">
        <v>26</v>
      </c>
    </row>
    <row r="8" spans="1:24" x14ac:dyDescent="0.3">
      <c r="A8" s="2">
        <f>COUNTIFS(Table1[relevant?],1,Table1[pk4 name],Table2[[#This Row],[pk4 name]])</f>
        <v>7</v>
      </c>
      <c r="B8" s="4" t="s">
        <v>36</v>
      </c>
    </row>
    <row r="9" spans="1:24" x14ac:dyDescent="0.3">
      <c r="A9" s="2">
        <f>COUNTIFS(Table1[relevant?],1,Table1[pk4 name],Table2[[#This Row],[pk4 name]])</f>
        <v>6</v>
      </c>
      <c r="B9" s="4" t="s">
        <v>22</v>
      </c>
    </row>
    <row r="10" spans="1:24" x14ac:dyDescent="0.3">
      <c r="A10" s="2">
        <f>COUNTIFS(Table1[relevant?],1,Table1[pk4 name],Table2[[#This Row],[pk4 name]])</f>
        <v>6</v>
      </c>
      <c r="B10" s="4" t="s">
        <v>20</v>
      </c>
    </row>
    <row r="11" spans="1:24" x14ac:dyDescent="0.3">
      <c r="A11" s="2">
        <f>COUNTIFS(Table1[relevant?],1,Table1[pk4 name],Table2[[#This Row],[pk4 name]])</f>
        <v>5</v>
      </c>
      <c r="B11" s="4" t="s">
        <v>31</v>
      </c>
    </row>
    <row r="12" spans="1:24" x14ac:dyDescent="0.3">
      <c r="A12" s="2">
        <f>COUNTIFS(Table1[relevant?],1,Table1[pk4 name],Table2[[#This Row],[pk4 name]])</f>
        <v>5</v>
      </c>
      <c r="B12" s="4" t="s">
        <v>16</v>
      </c>
    </row>
    <row r="13" spans="1:24" x14ac:dyDescent="0.3">
      <c r="A13" s="2">
        <f>COUNTIFS(Table1[relevant?],1,Table1[pk4 name],Table2[[#This Row],[pk4 name]])</f>
        <v>4</v>
      </c>
      <c r="B13" s="4" t="s">
        <v>6</v>
      </c>
    </row>
    <row r="14" spans="1:24" x14ac:dyDescent="0.3">
      <c r="A14" s="2">
        <f>COUNTIFS(Table1[relevant?],1,Table1[pk4 name],Table2[[#This Row],[pk4 name]])</f>
        <v>4</v>
      </c>
      <c r="B14" s="4" t="s">
        <v>10</v>
      </c>
    </row>
    <row r="15" spans="1:24" x14ac:dyDescent="0.3">
      <c r="A15" s="2">
        <f>COUNTIFS(Table1[relevant?],1,Table1[pk4 name],Table2[[#This Row],[pk4 name]])</f>
        <v>4</v>
      </c>
      <c r="B15" s="4" t="s">
        <v>23</v>
      </c>
    </row>
    <row r="16" spans="1:24" hidden="1" x14ac:dyDescent="0.3">
      <c r="A16" s="2">
        <f>COUNTIFS(Table1[relevant?],1,Table1[pk4 name],Table2[[#This Row],[pk4 name]])</f>
        <v>18</v>
      </c>
      <c r="B16" s="4" t="s">
        <v>11</v>
      </c>
    </row>
    <row r="17" spans="1:2" hidden="1" x14ac:dyDescent="0.3">
      <c r="A17" s="2">
        <f>COUNTIFS(Table1[relevant?],1,Table1[pk4 name],Table2[[#This Row],[pk4 name]])</f>
        <v>18</v>
      </c>
      <c r="B17" s="4" t="s">
        <v>30</v>
      </c>
    </row>
    <row r="18" spans="1:2" hidden="1" x14ac:dyDescent="0.3">
      <c r="A18" s="2">
        <f>COUNTIFS(Table1[relevant?],1,Table1[pk4 name],Table2[[#This Row],[pk4 name]])</f>
        <v>11</v>
      </c>
      <c r="B18" s="4" t="s">
        <v>17</v>
      </c>
    </row>
    <row r="19" spans="1:2" hidden="1" x14ac:dyDescent="0.3">
      <c r="A19" s="2">
        <f>COUNTIFS(Table1[relevant?],1,Table1[pk4 name],Table2[[#This Row],[pk4 name]])</f>
        <v>10</v>
      </c>
      <c r="B19" s="4" t="s">
        <v>21</v>
      </c>
    </row>
    <row r="20" spans="1:2" x14ac:dyDescent="0.3">
      <c r="A20" s="2">
        <f>COUNTIFS(Table1[relevant?],1,Table1[pk4 name],Table2[[#This Row],[pk4 name]])</f>
        <v>3</v>
      </c>
      <c r="B20" s="4" t="s">
        <v>38</v>
      </c>
    </row>
    <row r="21" spans="1:2" x14ac:dyDescent="0.3">
      <c r="A21" s="2">
        <f>COUNTIFS(Table1[relevant?],1,Table1[pk4 name],Table2[[#This Row],[pk4 name]])</f>
        <v>2</v>
      </c>
      <c r="B21" s="4" t="s">
        <v>13</v>
      </c>
    </row>
    <row r="22" spans="1:2" x14ac:dyDescent="0.3">
      <c r="A22" s="2">
        <f>COUNTIFS(Table1[relevant?],1,Table1[pk4 name],Table2[[#This Row],[pk4 name]])</f>
        <v>2</v>
      </c>
      <c r="B22" s="4" t="s">
        <v>33</v>
      </c>
    </row>
    <row r="23" spans="1:2" x14ac:dyDescent="0.3">
      <c r="A23" s="2">
        <f>COUNTIFS(Table1[relevant?],1,Table1[pk4 name],Table2[[#This Row],[pk4 name]])</f>
        <v>1</v>
      </c>
      <c r="B23" s="4" t="s">
        <v>15</v>
      </c>
    </row>
    <row r="24" spans="1:2" x14ac:dyDescent="0.3">
      <c r="A24" s="2">
        <f>COUNTIFS(Table1[relevant?],1,Table1[pk4 name],Table2[[#This Row],[pk4 name]])</f>
        <v>1</v>
      </c>
      <c r="B24" s="4" t="s">
        <v>9</v>
      </c>
    </row>
    <row r="25" spans="1:2" x14ac:dyDescent="0.3">
      <c r="A25" s="2">
        <f>COUNTIFS(Table1[relevant?],1,Table1[pk4 name],Table2[[#This Row],[pk4 name]])</f>
        <v>1</v>
      </c>
      <c r="B25" s="4" t="s">
        <v>27</v>
      </c>
    </row>
    <row r="26" spans="1:2" x14ac:dyDescent="0.3">
      <c r="A26" s="2">
        <f>COUNTIFS(Table1[relevant?],1,Table1[pk4 name],Table2[[#This Row],[pk4 name]])</f>
        <v>1</v>
      </c>
      <c r="B26" s="4" t="s">
        <v>5</v>
      </c>
    </row>
    <row r="27" spans="1:2" x14ac:dyDescent="0.3">
      <c r="A27" s="2">
        <f>COUNTIFS(Table1[relevant?],1,Table1[pk4 name],Table2[[#This Row],[pk4 name]])</f>
        <v>1</v>
      </c>
      <c r="B27" s="4" t="s">
        <v>19</v>
      </c>
    </row>
    <row r="28" spans="1:2" hidden="1" x14ac:dyDescent="0.3">
      <c r="A28" s="2">
        <f>COUNTIFS(Table1[relevant?],1,Table1[pk4 name],Table2[[#This Row],[pk4 name]])</f>
        <v>0</v>
      </c>
      <c r="B28" t="s">
        <v>28</v>
      </c>
    </row>
    <row r="29" spans="1:2" hidden="1" x14ac:dyDescent="0.3">
      <c r="A29" s="2">
        <f>COUNTIFS(Table1[relevant?],1,Table1[pk4 name],Table2[[#This Row],[pk4 name]])</f>
        <v>0</v>
      </c>
      <c r="B29" t="s">
        <v>18</v>
      </c>
    </row>
    <row r="30" spans="1:2" hidden="1" x14ac:dyDescent="0.3">
      <c r="A30" s="2">
        <f>COUNTIFS(Table1[relevant?],1,Table1[pk4 name],Table2[[#This Row],[pk4 name]])</f>
        <v>0</v>
      </c>
      <c r="B30" t="s">
        <v>12</v>
      </c>
    </row>
    <row r="31" spans="1:2" hidden="1" x14ac:dyDescent="0.3">
      <c r="A31" s="2">
        <f>COUNTIFS(Table1[relevant?],1,Table1[pk4 name],Table2[[#This Row],[pk4 name]])</f>
        <v>0</v>
      </c>
      <c r="B31" t="s">
        <v>25</v>
      </c>
    </row>
    <row r="32" spans="1:2" hidden="1" x14ac:dyDescent="0.3">
      <c r="A32" s="2">
        <f>COUNTIFS(Table1[relevant?],1,Table1[pk4 name],Table2[[#This Row],[pk4 name]])</f>
        <v>0</v>
      </c>
      <c r="B32" t="s">
        <v>29</v>
      </c>
    </row>
    <row r="33" spans="1:2" x14ac:dyDescent="0.3">
      <c r="A33" s="2">
        <f>COUNTIFS(Table1[relevant?],1,Table1[pk4 name],Table2[[#This Row],[pk4 name]])</f>
        <v>1</v>
      </c>
      <c r="B33" s="4" t="s">
        <v>35</v>
      </c>
    </row>
    <row r="34" spans="1:2" hidden="1" x14ac:dyDescent="0.3">
      <c r="A34" s="2">
        <f>COUNTIFS(Table1[relevant?],1,Table1[pk4 name],Table2[[#This Row],[pk4 name]])</f>
        <v>0</v>
      </c>
      <c r="B34" t="s">
        <v>8</v>
      </c>
    </row>
    <row r="35" spans="1:2" hidden="1" x14ac:dyDescent="0.3">
      <c r="A35" s="2">
        <f>COUNTIFS(Table1[relevant?],1,Table1[pk4 name],Table2[[#This Row],[pk4 name]])</f>
        <v>0</v>
      </c>
      <c r="B35" t="s">
        <v>32</v>
      </c>
    </row>
    <row r="36" spans="1:2" hidden="1" x14ac:dyDescent="0.3">
      <c r="A36" s="2">
        <f>COUNTIFS(Table1[relevant?],1,Table1[pk4 name],Table2[[#This Row],[pk4 name]])</f>
        <v>0</v>
      </c>
      <c r="B36" t="s">
        <v>34</v>
      </c>
    </row>
    <row r="37" spans="1:2" hidden="1" x14ac:dyDescent="0.3">
      <c r="A37" s="2">
        <f>COUNTIFS(Table1[relevant?],1,Table1[pk4 name],Table2[[#This Row],[pk4 name]])</f>
        <v>0</v>
      </c>
      <c r="B37" t="s">
        <v>37</v>
      </c>
    </row>
    <row r="38" spans="1:2" x14ac:dyDescent="0.3">
      <c r="A38" s="3"/>
      <c r="B38" s="4"/>
    </row>
    <row r="39" spans="1:2" x14ac:dyDescent="0.3">
      <c r="A39" s="2"/>
    </row>
    <row r="40" spans="1:2" x14ac:dyDescent="0.3">
      <c r="A40" s="5" t="s">
        <v>378</v>
      </c>
      <c r="B40" s="1" t="s">
        <v>321</v>
      </c>
    </row>
    <row r="41" spans="1:2" x14ac:dyDescent="0.3">
      <c r="A41" s="2">
        <f>COUNTIFS(Table1[relevant?],1,Table1[pk4 file],Table5[[#This Row],[pk4 file]])</f>
        <v>29</v>
      </c>
      <c r="B41" s="4" t="s">
        <v>44</v>
      </c>
    </row>
    <row r="42" spans="1:2" hidden="1" x14ac:dyDescent="0.3">
      <c r="A42" s="2">
        <f>COUNTIFS(Table1[relevant?],1,Table1[pk4 file],Table5[[#This Row],[pk4 file]])</f>
        <v>12</v>
      </c>
      <c r="B42" s="4" t="s">
        <v>67</v>
      </c>
    </row>
    <row r="43" spans="1:2" hidden="1" x14ac:dyDescent="0.3">
      <c r="A43" s="2">
        <f>COUNTIFS(Table1[relevant?],1,Table1[pk4 file],Table5[[#This Row],[pk4 file]])</f>
        <v>31</v>
      </c>
      <c r="B43" s="4" t="s">
        <v>62</v>
      </c>
    </row>
    <row r="44" spans="1:2" x14ac:dyDescent="0.3">
      <c r="A44" s="2">
        <f>COUNTIFS(Table1[relevant?],1,Table1[pk4 file],Table5[[#This Row],[pk4 file]])</f>
        <v>5</v>
      </c>
      <c r="B44" s="4" t="s">
        <v>80</v>
      </c>
    </row>
    <row r="45" spans="1:2" hidden="1" x14ac:dyDescent="0.3">
      <c r="A45" s="5">
        <f>COUNTIFS(Table1[relevant?],1,Table1[pk4 file],Table5[[#This Row],[pk4 file]])</f>
        <v>0</v>
      </c>
      <c r="B45" s="1" t="s">
        <v>69</v>
      </c>
    </row>
    <row r="46" spans="1:2" x14ac:dyDescent="0.3">
      <c r="A46" s="2">
        <f>COUNTIFS(Table1[relevant?],1,Table1[pk4 file],Table5[[#This Row],[pk4 file]])</f>
        <v>5</v>
      </c>
      <c r="B46" s="4" t="s">
        <v>92</v>
      </c>
    </row>
    <row r="47" spans="1:2" hidden="1" x14ac:dyDescent="0.3">
      <c r="A47" s="2">
        <f>COUNTIFS(Table1[relevant?],1,Table1[pk4 file],Table5[[#This Row],[pk4 file]])</f>
        <v>7</v>
      </c>
      <c r="B47" s="4" t="s">
        <v>95</v>
      </c>
    </row>
    <row r="48" spans="1:2" hidden="1" x14ac:dyDescent="0.3">
      <c r="A48" s="2">
        <f>COUNTIFS(Table1[relevant?],1,Table1[pk4 file],Table5[[#This Row],[pk4 file]])</f>
        <v>6</v>
      </c>
      <c r="B48" s="4" t="s">
        <v>77</v>
      </c>
    </row>
    <row r="49" spans="1:2" hidden="1" x14ac:dyDescent="0.3">
      <c r="A49" s="2">
        <f>COUNTIFS(Table1[relevant?],1,Table1[pk4 file],Table5[[#This Row],[pk4 file]])</f>
        <v>0</v>
      </c>
      <c r="B49" s="4" t="s">
        <v>50</v>
      </c>
    </row>
    <row r="50" spans="1:2" hidden="1" x14ac:dyDescent="0.3">
      <c r="A50" s="2">
        <f>COUNTIFS(Table1[relevant?],1,Table1[pk4 file],Table5[[#This Row],[pk4 file]])</f>
        <v>0</v>
      </c>
      <c r="B50" s="4" t="s">
        <v>51</v>
      </c>
    </row>
    <row r="51" spans="1:2" x14ac:dyDescent="0.3">
      <c r="A51" s="2">
        <f>COUNTIFS(Table1[relevant?],1,Table1[pk4 file],Table5[[#This Row],[pk4 file]])</f>
        <v>5</v>
      </c>
      <c r="B51" s="4" t="s">
        <v>64</v>
      </c>
    </row>
    <row r="52" spans="1:2" hidden="1" x14ac:dyDescent="0.3">
      <c r="A52" s="2">
        <f>COUNTIFS(Table1[relevant?],1,Table1[pk4 file],Table5[[#This Row],[pk4 file]])</f>
        <v>6</v>
      </c>
      <c r="B52" s="4" t="s">
        <v>68</v>
      </c>
    </row>
    <row r="53" spans="1:2" x14ac:dyDescent="0.3">
      <c r="A53" s="2">
        <f>COUNTIFS(Table1[relevant?],1,Table1[pk4 file],Table5[[#This Row],[pk4 file]])</f>
        <v>4</v>
      </c>
      <c r="B53" s="4" t="s">
        <v>40</v>
      </c>
    </row>
    <row r="54" spans="1:2" x14ac:dyDescent="0.3">
      <c r="A54" s="2">
        <f>COUNTIFS(Table1[relevant?],1,Table1[pk4 file],Table5[[#This Row],[pk4 file]])</f>
        <v>3</v>
      </c>
      <c r="B54" s="4" t="s">
        <v>61</v>
      </c>
    </row>
    <row r="55" spans="1:2" x14ac:dyDescent="0.3">
      <c r="A55" s="2">
        <f>COUNTIFS(Table1[relevant?],1,Table1[pk4 file],Table5[[#This Row],[pk4 file]])</f>
        <v>3</v>
      </c>
      <c r="B55" s="4" t="s">
        <v>66</v>
      </c>
    </row>
    <row r="56" spans="1:2" hidden="1" x14ac:dyDescent="0.3">
      <c r="A56" s="2">
        <f>COUNTIFS(Table1[relevant?],1,Table1[pk4 file],Table5[[#This Row],[pk4 file]])</f>
        <v>0</v>
      </c>
      <c r="B56" s="4" t="s">
        <v>89</v>
      </c>
    </row>
    <row r="57" spans="1:2" x14ac:dyDescent="0.3">
      <c r="A57" s="2">
        <f>COUNTIFS(Table1[relevant?],1,Table1[pk4 file],Table5[[#This Row],[pk4 file]])</f>
        <v>3</v>
      </c>
      <c r="B57" s="4" t="s">
        <v>70</v>
      </c>
    </row>
    <row r="58" spans="1:2" x14ac:dyDescent="0.3">
      <c r="A58" s="2">
        <f>COUNTIFS(Table1[relevant?],1,Table1[pk4 file],Table5[[#This Row],[pk4 file]])</f>
        <v>3</v>
      </c>
      <c r="B58" s="4" t="s">
        <v>81</v>
      </c>
    </row>
    <row r="59" spans="1:2" hidden="1" x14ac:dyDescent="0.3">
      <c r="A59" s="2">
        <f>COUNTIFS(Table1[relevant?],1,Table1[pk4 file],Table5[[#This Row],[pk4 file]])</f>
        <v>0</v>
      </c>
      <c r="B59" s="4" t="s">
        <v>72</v>
      </c>
    </row>
    <row r="60" spans="1:2" x14ac:dyDescent="0.3">
      <c r="A60" s="2">
        <f>COUNTIFS(Table1[relevant?],1,Table1[pk4 file],Table5[[#This Row],[pk4 file]])</f>
        <v>2</v>
      </c>
      <c r="B60" s="4" t="s">
        <v>54</v>
      </c>
    </row>
    <row r="61" spans="1:2" x14ac:dyDescent="0.3">
      <c r="A61" s="2">
        <f>COUNTIFS(Table1[relevant?],1,Table1[pk4 file],Table5[[#This Row],[pk4 file]])</f>
        <v>2</v>
      </c>
      <c r="B61" s="4" t="s">
        <v>45</v>
      </c>
    </row>
    <row r="62" spans="1:2" hidden="1" x14ac:dyDescent="0.3">
      <c r="A62" s="2">
        <f>COUNTIFS(Table1[relevant?],1,Table1[pk4 file],Table5[[#This Row],[pk4 file]])</f>
        <v>0</v>
      </c>
      <c r="B62" s="4" t="s">
        <v>48</v>
      </c>
    </row>
    <row r="63" spans="1:2" hidden="1" x14ac:dyDescent="0.3">
      <c r="A63" s="5">
        <f>COUNTIFS(Table1[relevant?],1,Table1[pk4 file],Table5[[#This Row],[pk4 file]])</f>
        <v>0</v>
      </c>
      <c r="B63" s="1" t="s">
        <v>56</v>
      </c>
    </row>
    <row r="64" spans="1:2" hidden="1" x14ac:dyDescent="0.3">
      <c r="A64" s="2">
        <f>COUNTIFS(Table1[relevant?],1,Table1[pk4 file],Table5[[#This Row],[pk4 file]])</f>
        <v>0</v>
      </c>
      <c r="B64" s="4" t="s">
        <v>76</v>
      </c>
    </row>
    <row r="65" spans="1:2" hidden="1" x14ac:dyDescent="0.3">
      <c r="A65" s="2">
        <f>COUNTIFS(Table1[relevant?],1,Table1[pk4 file],Table5[[#This Row],[pk4 file]])</f>
        <v>0</v>
      </c>
      <c r="B65" s="4" t="s">
        <v>91</v>
      </c>
    </row>
    <row r="66" spans="1:2" x14ac:dyDescent="0.3">
      <c r="A66" s="2">
        <f>COUNTIFS(Table1[relevant?],1,Table1[pk4 file],Table5[[#This Row],[pk4 file]])</f>
        <v>2</v>
      </c>
      <c r="B66" s="4" t="s">
        <v>75</v>
      </c>
    </row>
    <row r="67" spans="1:2" x14ac:dyDescent="0.3">
      <c r="A67" s="2">
        <f>COUNTIFS(Table1[relevant?],1,Table1[pk4 file],Table5[[#This Row],[pk4 file]])</f>
        <v>2</v>
      </c>
      <c r="B67" s="4" t="s">
        <v>43</v>
      </c>
    </row>
    <row r="68" spans="1:2" x14ac:dyDescent="0.3">
      <c r="A68" s="2">
        <f>COUNTIFS(Table1[relevant?],1,Table1[pk4 file],Table5[[#This Row],[pk4 file]])</f>
        <v>1</v>
      </c>
      <c r="B68" s="4" t="s">
        <v>39</v>
      </c>
    </row>
    <row r="69" spans="1:2" x14ac:dyDescent="0.3">
      <c r="A69" s="2">
        <f>COUNTIFS(Table1[relevant?],1,Table1[pk4 file],Table5[[#This Row],[pk4 file]])</f>
        <v>1</v>
      </c>
      <c r="B69" s="4" t="s">
        <v>60</v>
      </c>
    </row>
    <row r="70" spans="1:2" x14ac:dyDescent="0.3">
      <c r="A70" s="2">
        <f>COUNTIFS(Table1[relevant?],1,Table1[pk4 file],Table5[[#This Row],[pk4 file]])</f>
        <v>1</v>
      </c>
      <c r="B70" s="4" t="s">
        <v>97</v>
      </c>
    </row>
    <row r="71" spans="1:2" hidden="1" x14ac:dyDescent="0.3">
      <c r="A71" s="2">
        <f>COUNTIFS(Table1[relevant?],1,Table1[pk4 file],Table5[[#This Row],[pk4 file]])</f>
        <v>0</v>
      </c>
      <c r="B71" s="4" t="s">
        <v>42</v>
      </c>
    </row>
    <row r="72" spans="1:2" hidden="1" x14ac:dyDescent="0.3">
      <c r="A72" s="2">
        <f>COUNTIFS(Table1[relevant?],1,Table1[pk4 file],Table5[[#This Row],[pk4 file]])</f>
        <v>0</v>
      </c>
      <c r="B72" s="4" t="s">
        <v>49</v>
      </c>
    </row>
    <row r="73" spans="1:2" hidden="1" x14ac:dyDescent="0.3">
      <c r="A73" s="2">
        <f>COUNTIFS(Table1[relevant?],1,Table1[pk4 file],Table5[[#This Row],[pk4 file]])</f>
        <v>0</v>
      </c>
      <c r="B73" s="4" t="s">
        <v>57</v>
      </c>
    </row>
    <row r="74" spans="1:2" hidden="1" x14ac:dyDescent="0.3">
      <c r="A74" s="2">
        <f>COUNTIFS(Table1[relevant?],1,Table1[pk4 file],Table5[[#This Row],[pk4 file]])</f>
        <v>0</v>
      </c>
      <c r="B74" s="4" t="s">
        <v>59</v>
      </c>
    </row>
    <row r="75" spans="1:2" hidden="1" x14ac:dyDescent="0.3">
      <c r="A75" s="2">
        <f>COUNTIFS(Table1[relevant?],1,Table1[pk4 file],Table5[[#This Row],[pk4 file]])</f>
        <v>0</v>
      </c>
      <c r="B75" s="4" t="s">
        <v>73</v>
      </c>
    </row>
    <row r="76" spans="1:2" hidden="1" x14ac:dyDescent="0.3">
      <c r="A76" s="2">
        <f>COUNTIFS(Table1[relevant?],1,Table1[pk4 file],Table5[[#This Row],[pk4 file]])</f>
        <v>0</v>
      </c>
      <c r="B76" s="4" t="s">
        <v>78</v>
      </c>
    </row>
    <row r="77" spans="1:2" hidden="1" x14ac:dyDescent="0.3">
      <c r="A77" s="2">
        <f>COUNTIFS(Table1[relevant?],1,Table1[pk4 file],Table5[[#This Row],[pk4 file]])</f>
        <v>0</v>
      </c>
      <c r="B77" s="4" t="s">
        <v>90</v>
      </c>
    </row>
    <row r="78" spans="1:2" x14ac:dyDescent="0.3">
      <c r="A78" s="3">
        <f>COUNTIFS(Table1[relevant?],1,Table1[pk4 file],Table5[[#This Row],[pk4 file]])</f>
        <v>1</v>
      </c>
      <c r="B78" s="4" t="s">
        <v>52</v>
      </c>
    </row>
    <row r="79" spans="1:2" x14ac:dyDescent="0.3">
      <c r="A79" s="5">
        <f>COUNTIFS(Table1[relevant?],1,Table1[pk4 file],Table5[[#This Row],[pk4 file]])</f>
        <v>1</v>
      </c>
      <c r="B79" s="1" t="s">
        <v>71</v>
      </c>
    </row>
    <row r="80" spans="1:2" x14ac:dyDescent="0.3">
      <c r="A80" s="2">
        <f>COUNTIFS(Table1[relevant?],1,Table1[pk4 file],Table5[[#This Row],[pk4 file]])</f>
        <v>1</v>
      </c>
      <c r="B80" s="4" t="s">
        <v>82</v>
      </c>
    </row>
    <row r="81" spans="1:2" x14ac:dyDescent="0.3">
      <c r="A81" s="2">
        <f>COUNTIFS(Table1[relevant?],1,Table1[pk4 file],Table5[[#This Row],[pk4 file]])</f>
        <v>1</v>
      </c>
      <c r="B81" s="4" t="s">
        <v>84</v>
      </c>
    </row>
    <row r="82" spans="1:2" x14ac:dyDescent="0.3">
      <c r="A82" s="2">
        <f>COUNTIFS(Table1[relevant?],1,Table1[pk4 file],Table5[[#This Row],[pk4 file]])</f>
        <v>1</v>
      </c>
      <c r="B82" s="4" t="s">
        <v>85</v>
      </c>
    </row>
    <row r="83" spans="1:2" x14ac:dyDescent="0.3">
      <c r="A83" s="2">
        <f>COUNTIFS(Table1[relevant?],1,Table1[pk4 file],Table5[[#This Row],[pk4 file]])</f>
        <v>1</v>
      </c>
      <c r="B83" s="4" t="s">
        <v>88</v>
      </c>
    </row>
    <row r="84" spans="1:2" x14ac:dyDescent="0.3">
      <c r="A84" s="3">
        <f>COUNTIFS(Table1[relevant?],1,Table1[pk4 file],Table5[[#This Row],[pk4 file]])</f>
        <v>1</v>
      </c>
      <c r="B84" s="4" t="s">
        <v>98</v>
      </c>
    </row>
    <row r="85" spans="1:2" x14ac:dyDescent="0.3">
      <c r="A85" s="2">
        <f>COUNTIFS(Table1[relevant?],1,Table1[pk4 file],Table5[[#This Row],[pk4 file]])</f>
        <v>1</v>
      </c>
      <c r="B85" s="4" t="s">
        <v>99</v>
      </c>
    </row>
    <row r="86" spans="1:2" x14ac:dyDescent="0.3">
      <c r="A86" s="2">
        <f>COUNTIFS(Table1[relevant?],1,Table1[pk4 file],Table5[[#This Row],[pk4 file]])</f>
        <v>1</v>
      </c>
      <c r="B86" s="4" t="s">
        <v>63</v>
      </c>
    </row>
    <row r="87" spans="1:2" x14ac:dyDescent="0.3">
      <c r="A87" s="2">
        <f>COUNTIFS(Table1[relevant?],1,Table1[pk4 file],Table5[[#This Row],[pk4 file]])</f>
        <v>1</v>
      </c>
      <c r="B87" s="4" t="s">
        <v>93</v>
      </c>
    </row>
    <row r="88" spans="1:2" hidden="1" x14ac:dyDescent="0.3">
      <c r="A88" s="2">
        <f>COUNTIFS(Table1[relevant?],1,Table1[pk4 file],Table5[[#This Row],[pk4 file]])</f>
        <v>0</v>
      </c>
      <c r="B88" s="4" t="s">
        <v>41</v>
      </c>
    </row>
    <row r="89" spans="1:2" hidden="1" x14ac:dyDescent="0.3">
      <c r="A89" s="2">
        <f>COUNTIFS(Table1[relevant?],1,Table1[pk4 file],Table5[[#This Row],[pk4 file]])</f>
        <v>0</v>
      </c>
      <c r="B89" s="4" t="s">
        <v>46</v>
      </c>
    </row>
    <row r="90" spans="1:2" hidden="1" x14ac:dyDescent="0.3">
      <c r="A90" s="2">
        <f>COUNTIFS(Table1[relevant?],1,Table1[pk4 file],Table5[[#This Row],[pk4 file]])</f>
        <v>0</v>
      </c>
      <c r="B90" s="4" t="s">
        <v>47</v>
      </c>
    </row>
    <row r="91" spans="1:2" hidden="1" x14ac:dyDescent="0.3">
      <c r="A91" s="2">
        <f>COUNTIFS(Table1[relevant?],1,Table1[pk4 file],Table5[[#This Row],[pk4 file]])</f>
        <v>0</v>
      </c>
      <c r="B91" s="4" t="s">
        <v>53</v>
      </c>
    </row>
    <row r="92" spans="1:2" hidden="1" x14ac:dyDescent="0.3">
      <c r="A92" s="2">
        <f>COUNTIFS(Table1[relevant?],1,Table1[pk4 file],Table5[[#This Row],[pk4 file]])</f>
        <v>0</v>
      </c>
      <c r="B92" s="4" t="s">
        <v>55</v>
      </c>
    </row>
    <row r="93" spans="1:2" hidden="1" x14ac:dyDescent="0.3">
      <c r="A93" s="2">
        <f>COUNTIFS(Table1[relevant?],1,Table1[pk4 file],Table5[[#This Row],[pk4 file]])</f>
        <v>0</v>
      </c>
      <c r="B93" s="4" t="s">
        <v>58</v>
      </c>
    </row>
    <row r="94" spans="1:2" hidden="1" x14ac:dyDescent="0.3">
      <c r="A94" s="2">
        <f>COUNTIFS(Table1[relevant?],1,Table1[pk4 file],Table5[[#This Row],[pk4 file]])</f>
        <v>0</v>
      </c>
      <c r="B94" s="4" t="s">
        <v>65</v>
      </c>
    </row>
    <row r="95" spans="1:2" hidden="1" x14ac:dyDescent="0.3">
      <c r="A95" s="2">
        <f>COUNTIFS(Table1[relevant?],1,Table1[pk4 file],Table5[[#This Row],[pk4 file]])</f>
        <v>0</v>
      </c>
      <c r="B95" s="4" t="s">
        <v>74</v>
      </c>
    </row>
    <row r="96" spans="1:2" hidden="1" x14ac:dyDescent="0.3">
      <c r="A96" s="2">
        <f>COUNTIFS(Table1[relevant?],1,Table1[pk4 file],Table5[[#This Row],[pk4 file]])</f>
        <v>0</v>
      </c>
      <c r="B96" s="4" t="s">
        <v>79</v>
      </c>
    </row>
    <row r="97" spans="1:2" hidden="1" x14ac:dyDescent="0.3">
      <c r="A97" s="2">
        <f>COUNTIFS(Table1[relevant?],1,Table1[pk4 file],Table5[[#This Row],[pk4 file]])</f>
        <v>0</v>
      </c>
      <c r="B97" s="4" t="s">
        <v>83</v>
      </c>
    </row>
    <row r="98" spans="1:2" hidden="1" x14ac:dyDescent="0.3">
      <c r="A98" s="2">
        <f>COUNTIFS(Table1[relevant?],1,Table1[pk4 file],Table5[[#This Row],[pk4 file]])</f>
        <v>0</v>
      </c>
      <c r="B98" s="4" t="s">
        <v>86</v>
      </c>
    </row>
    <row r="99" spans="1:2" hidden="1" x14ac:dyDescent="0.3">
      <c r="A99" s="2">
        <f>COUNTIFS(Table1[relevant?],1,Table1[pk4 file],Table5[[#This Row],[pk4 file]])</f>
        <v>0</v>
      </c>
      <c r="B99" s="4" t="s">
        <v>87</v>
      </c>
    </row>
    <row r="100" spans="1:2" hidden="1" x14ac:dyDescent="0.3">
      <c r="A100" s="2">
        <f>COUNTIFS(Table1[relevant?],1,Table1[pk4 file],Table5[[#This Row],[pk4 file]])</f>
        <v>0</v>
      </c>
      <c r="B100" s="4" t="s">
        <v>94</v>
      </c>
    </row>
    <row r="101" spans="1:2" hidden="1" x14ac:dyDescent="0.3">
      <c r="A101" s="2">
        <f>COUNTIFS(Table1[relevant?],1,Table1[pk4 file],Table5[[#This Row],[pk4 file]])</f>
        <v>0</v>
      </c>
      <c r="B101" s="4" t="s">
        <v>96</v>
      </c>
    </row>
    <row r="102" spans="1:2" x14ac:dyDescent="0.3">
      <c r="A102" s="2"/>
      <c r="B102" s="4"/>
    </row>
    <row r="103" spans="1:2" x14ac:dyDescent="0.3">
      <c r="A103" s="2"/>
      <c r="B103" s="4"/>
    </row>
    <row r="104" spans="1:2" x14ac:dyDescent="0.3">
      <c r="A104" s="2" t="s">
        <v>378</v>
      </c>
      <c r="B104" s="4" t="s">
        <v>324</v>
      </c>
    </row>
    <row r="105" spans="1:2" x14ac:dyDescent="0.3">
      <c r="A105" s="2">
        <f>COUNTIFS(Table1[relevant?],1,Table1[core file],Table6[[#This Row],[core file]])</f>
        <v>25</v>
      </c>
      <c r="B105" s="4" t="s">
        <v>279</v>
      </c>
    </row>
    <row r="106" spans="1:2" x14ac:dyDescent="0.3">
      <c r="A106" s="2">
        <f>COUNTIFS(Table1[relevant?],1,Table1[core file],Table6[[#This Row],[core file]])</f>
        <v>8</v>
      </c>
      <c r="B106" s="4" t="s">
        <v>270</v>
      </c>
    </row>
    <row r="107" spans="1:2" x14ac:dyDescent="0.3">
      <c r="A107" s="2">
        <f>COUNTIFS(Table1[relevant?],1,Table1[core file],Table6[[#This Row],[core file]])</f>
        <v>6</v>
      </c>
      <c r="B107" s="4" t="s">
        <v>287</v>
      </c>
    </row>
    <row r="108" spans="1:2" x14ac:dyDescent="0.3">
      <c r="A108" s="2">
        <f>COUNTIFS(Table1[relevant?],1,Table1[core file],Table6[[#This Row],[core file]])</f>
        <v>5</v>
      </c>
      <c r="B108" s="4" t="s">
        <v>302</v>
      </c>
    </row>
    <row r="109" spans="1:2" x14ac:dyDescent="0.3">
      <c r="A109" s="2">
        <f>COUNTIFS(Table1[relevant?],1,Table1[core file],Table6[[#This Row],[core file]])</f>
        <v>5</v>
      </c>
      <c r="B109" s="4" t="s">
        <v>310</v>
      </c>
    </row>
    <row r="110" spans="1:2" x14ac:dyDescent="0.3">
      <c r="A110" s="2">
        <f>COUNTIFS(Table1[relevant?],1,Table1[core file],Table6[[#This Row],[core file]])</f>
        <v>4</v>
      </c>
      <c r="B110" s="4" t="s">
        <v>275</v>
      </c>
    </row>
    <row r="111" spans="1:2" x14ac:dyDescent="0.3">
      <c r="A111" s="2">
        <f>COUNTIFS(Table1[relevant?],1,Table1[core file],Table6[[#This Row],[core file]])</f>
        <v>3</v>
      </c>
      <c r="B111" s="4" t="s">
        <v>293</v>
      </c>
    </row>
    <row r="112" spans="1:2" x14ac:dyDescent="0.3">
      <c r="A112" s="2">
        <f>COUNTIFS(Table1[relevant?],1,Table1[core file],Table6[[#This Row],[core file]])</f>
        <v>3</v>
      </c>
      <c r="B112" s="4" t="s">
        <v>296</v>
      </c>
    </row>
    <row r="113" spans="1:2" x14ac:dyDescent="0.3">
      <c r="A113" s="2">
        <f>COUNTIFS(Table1[relevant?],1,Table1[core file],Table6[[#This Row],[core file]])</f>
        <v>3</v>
      </c>
      <c r="B113" s="4" t="s">
        <v>290</v>
      </c>
    </row>
    <row r="114" spans="1:2" x14ac:dyDescent="0.3">
      <c r="A114" s="2">
        <f>COUNTIFS(Table1[relevant?],1,Table1[core file],Table6[[#This Row],[core file]])</f>
        <v>3</v>
      </c>
      <c r="B114" s="4" t="s">
        <v>291</v>
      </c>
    </row>
    <row r="115" spans="1:2" x14ac:dyDescent="0.3">
      <c r="A115" s="5">
        <f>COUNTIFS(Table1[relevant?],1,Table1[core file],Table6[[#This Row],[core file]])</f>
        <v>2</v>
      </c>
      <c r="B115" s="1" t="s">
        <v>280</v>
      </c>
    </row>
    <row r="116" spans="1:2" x14ac:dyDescent="0.3">
      <c r="A116" s="2">
        <f>COUNTIFS(Table1[relevant?],1,Table1[core file],Table6[[#This Row],[core file]])</f>
        <v>2</v>
      </c>
      <c r="B116" s="4" t="s">
        <v>299</v>
      </c>
    </row>
    <row r="117" spans="1:2" x14ac:dyDescent="0.3">
      <c r="A117" s="2">
        <f>COUNTIFS(Table1[relevant?],1,Table1[core file],Table6[[#This Row],[core file]])</f>
        <v>2</v>
      </c>
      <c r="B117" s="4" t="s">
        <v>273</v>
      </c>
    </row>
    <row r="118" spans="1:2" x14ac:dyDescent="0.3">
      <c r="A118" s="2">
        <f>COUNTIFS(Table1[relevant?],1,Table1[core file],Table6[[#This Row],[core file]])</f>
        <v>1</v>
      </c>
      <c r="B118" s="4" t="s">
        <v>269</v>
      </c>
    </row>
    <row r="119" spans="1:2" x14ac:dyDescent="0.3">
      <c r="A119" s="2">
        <f>COUNTIFS(Table1[relevant?],1,Table1[core file],Table6[[#This Row],[core file]])</f>
        <v>1</v>
      </c>
      <c r="B119" s="4" t="s">
        <v>285</v>
      </c>
    </row>
    <row r="120" spans="1:2" x14ac:dyDescent="0.3">
      <c r="A120" s="2">
        <f>COUNTIFS(Table1[relevant?],1,Table1[core file],Table6[[#This Row],[core file]])</f>
        <v>1</v>
      </c>
      <c r="B120" s="4" t="s">
        <v>303</v>
      </c>
    </row>
    <row r="121" spans="1:2" x14ac:dyDescent="0.3">
      <c r="A121" s="2">
        <f>COUNTIFS(Table1[relevant?],1,Table1[core file],Table6[[#This Row],[core file]])</f>
        <v>1</v>
      </c>
      <c r="B121" s="4" t="s">
        <v>304</v>
      </c>
    </row>
    <row r="122" spans="1:2" x14ac:dyDescent="0.3">
      <c r="A122" s="2">
        <f>COUNTIFS(Table1[relevant?],1,Table1[core file],Table6[[#This Row],[core file]])</f>
        <v>1</v>
      </c>
      <c r="B122" s="4" t="s">
        <v>305</v>
      </c>
    </row>
    <row r="123" spans="1:2" x14ac:dyDescent="0.3">
      <c r="A123" s="2">
        <f>COUNTIFS(Table1[relevant?],1,Table1[core file],Table6[[#This Row],[core file]])</f>
        <v>1</v>
      </c>
      <c r="B123" s="4" t="s">
        <v>308</v>
      </c>
    </row>
    <row r="124" spans="1:2" x14ac:dyDescent="0.3">
      <c r="A124" s="2">
        <f>COUNTIFS(Table1[relevant?],1,Table1[core file],Table6[[#This Row],[core file]])</f>
        <v>1</v>
      </c>
      <c r="B124" s="4" t="s">
        <v>315</v>
      </c>
    </row>
    <row r="125" spans="1:2" hidden="1" x14ac:dyDescent="0.3">
      <c r="A125" s="2">
        <f>COUNTIFS(Table1[relevant?],1,Table1[core file],Table6[[#This Row],[core file]])</f>
        <v>18</v>
      </c>
      <c r="B125" s="4" t="s">
        <v>294</v>
      </c>
    </row>
    <row r="126" spans="1:2" hidden="1" x14ac:dyDescent="0.3">
      <c r="A126" s="2">
        <f>COUNTIFS(Table1[relevant?],1,Table1[core file],Table6[[#This Row],[core file]])</f>
        <v>16</v>
      </c>
      <c r="B126" s="4" t="s">
        <v>289</v>
      </c>
    </row>
    <row r="127" spans="1:2" hidden="1" x14ac:dyDescent="0.3">
      <c r="A127" s="2">
        <f>COUNTIFS(Table1[relevant?],1,Table1[core file],Table6[[#This Row],[core file]])</f>
        <v>15</v>
      </c>
      <c r="B127" s="4" t="s">
        <v>288</v>
      </c>
    </row>
    <row r="128" spans="1:2" hidden="1" x14ac:dyDescent="0.3">
      <c r="A128" s="2">
        <f>COUNTIFS(Table1[relevant?],1,Table1[core file],Table6[[#This Row],[core file]])</f>
        <v>13</v>
      </c>
      <c r="B128" s="4" t="s">
        <v>300</v>
      </c>
    </row>
    <row r="129" spans="1:2" x14ac:dyDescent="0.3">
      <c r="A129" s="2">
        <f>COUNTIFS(Table1[relevant?],1,Table1[core file],Table6[[#This Row],[core file]])</f>
        <v>1</v>
      </c>
      <c r="B129" s="4" t="s">
        <v>316</v>
      </c>
    </row>
    <row r="130" spans="1:2" x14ac:dyDescent="0.3">
      <c r="A130" s="2">
        <f>COUNTIFS(Table1[relevant?],1,Table1[core file],Table6[[#This Row],[core file]])</f>
        <v>1</v>
      </c>
      <c r="B130" s="4" t="s">
        <v>317</v>
      </c>
    </row>
    <row r="131" spans="1:2" x14ac:dyDescent="0.3">
      <c r="A131" s="2">
        <f>COUNTIFS(Table1[relevant?],1,Table1[core file],Table6[[#This Row],[core file]])</f>
        <v>1</v>
      </c>
      <c r="B131" s="4" t="s">
        <v>311</v>
      </c>
    </row>
    <row r="132" spans="1:2" hidden="1" x14ac:dyDescent="0.3">
      <c r="A132" s="2">
        <f>COUNTIFS(Table1[relevant?],1,Table1[core file],Table6[[#This Row],[core file]])</f>
        <v>0</v>
      </c>
      <c r="B132" s="4" t="s">
        <v>274</v>
      </c>
    </row>
    <row r="133" spans="1:2" hidden="1" x14ac:dyDescent="0.3">
      <c r="A133" s="2">
        <f>COUNTIFS(Table1[relevant?],1,Table1[core file],Table6[[#This Row],[core file]])</f>
        <v>0</v>
      </c>
      <c r="B133" s="4" t="s">
        <v>295</v>
      </c>
    </row>
    <row r="134" spans="1:2" hidden="1" x14ac:dyDescent="0.3">
      <c r="A134" s="3">
        <f>COUNTIFS(Table1[relevant?],1,Table1[core file],Table6[[#This Row],[core file]])</f>
        <v>0</v>
      </c>
      <c r="B134" s="4" t="s">
        <v>277</v>
      </c>
    </row>
    <row r="135" spans="1:2" hidden="1" x14ac:dyDescent="0.3">
      <c r="A135" s="2">
        <f>COUNTIFS(Table1[relevant?],1,Table1[core file],Table6[[#This Row],[core file]])</f>
        <v>0</v>
      </c>
      <c r="B135" s="4" t="s">
        <v>276</v>
      </c>
    </row>
    <row r="136" spans="1:2" hidden="1" x14ac:dyDescent="0.3">
      <c r="A136" s="5">
        <f>COUNTIFS(Table1[relevant?],1,Table1[core file],Table6[[#This Row],[core file]])</f>
        <v>0</v>
      </c>
      <c r="B136" s="1" t="s">
        <v>284</v>
      </c>
    </row>
    <row r="137" spans="1:2" hidden="1" x14ac:dyDescent="0.3">
      <c r="A137" s="2">
        <f>COUNTIFS(Table1[relevant?],1,Table1[core file],Table6[[#This Row],[core file]])</f>
        <v>0</v>
      </c>
      <c r="B137" s="4" t="s">
        <v>278</v>
      </c>
    </row>
    <row r="138" spans="1:2" hidden="1" x14ac:dyDescent="0.3">
      <c r="A138" s="2">
        <f>COUNTIFS(Table1[relevant?],1,Table1[core file],Table6[[#This Row],[core file]])</f>
        <v>0</v>
      </c>
      <c r="B138" s="4" t="s">
        <v>282</v>
      </c>
    </row>
    <row r="139" spans="1:2" hidden="1" x14ac:dyDescent="0.3">
      <c r="A139" s="2">
        <f>COUNTIFS(Table1[relevant?],1,Table1[core file],Table6[[#This Row],[core file]])</f>
        <v>0</v>
      </c>
      <c r="B139" s="4" t="s">
        <v>297</v>
      </c>
    </row>
    <row r="140" spans="1:2" hidden="1" x14ac:dyDescent="0.3">
      <c r="A140" s="3">
        <f>COUNTIFS(Table1[relevant?],1,Table1[core file],Table6[[#This Row],[core file]])</f>
        <v>0</v>
      </c>
      <c r="B140" s="4" t="s">
        <v>272</v>
      </c>
    </row>
    <row r="141" spans="1:2" hidden="1" x14ac:dyDescent="0.3">
      <c r="A141" s="2">
        <f>COUNTIFS(Table1[relevant?],1,Table1[core file],Table6[[#This Row],[core file]])</f>
        <v>0</v>
      </c>
      <c r="B141" s="4" t="s">
        <v>283</v>
      </c>
    </row>
    <row r="142" spans="1:2" hidden="1" x14ac:dyDescent="0.3">
      <c r="A142" s="5">
        <f>COUNTIFS(Table1[relevant?],1,Table1[core file],Table6[[#This Row],[core file]])</f>
        <v>0</v>
      </c>
      <c r="B142" s="1" t="s">
        <v>301</v>
      </c>
    </row>
    <row r="143" spans="1:2" hidden="1" x14ac:dyDescent="0.3">
      <c r="A143" s="2">
        <f>COUNTIFS(Table1[relevant?],1,Table1[core file],Table6[[#This Row],[core file]])</f>
        <v>0</v>
      </c>
      <c r="B143" s="4" t="s">
        <v>309</v>
      </c>
    </row>
    <row r="144" spans="1:2" hidden="1" x14ac:dyDescent="0.3">
      <c r="A144" s="2">
        <f>COUNTIFS(Table1[relevant?],1,Table1[core file],Table6[[#This Row],[core file]])</f>
        <v>0</v>
      </c>
      <c r="B144" s="4" t="s">
        <v>271</v>
      </c>
    </row>
    <row r="145" spans="1:2" hidden="1" x14ac:dyDescent="0.3">
      <c r="A145" s="2">
        <f>COUNTIFS(Table1[relevant?],1,Table1[core file],Table6[[#This Row],[core file]])</f>
        <v>0</v>
      </c>
      <c r="B145" s="4" t="s">
        <v>281</v>
      </c>
    </row>
    <row r="146" spans="1:2" hidden="1" x14ac:dyDescent="0.3">
      <c r="A146" s="2">
        <f>COUNTIFS(Table1[relevant?],1,Table1[core file],Table6[[#This Row],[core file]])</f>
        <v>0</v>
      </c>
      <c r="B146" s="4" t="s">
        <v>286</v>
      </c>
    </row>
    <row r="147" spans="1:2" hidden="1" x14ac:dyDescent="0.3">
      <c r="A147" s="2">
        <f>COUNTIFS(Table1[relevant?],1,Table1[core file],Table6[[#This Row],[core file]])</f>
        <v>0</v>
      </c>
      <c r="B147" s="4" t="s">
        <v>292</v>
      </c>
    </row>
    <row r="148" spans="1:2" hidden="1" x14ac:dyDescent="0.3">
      <c r="A148" s="2">
        <f>COUNTIFS(Table1[relevant?],1,Table1[core file],Table6[[#This Row],[core file]])</f>
        <v>0</v>
      </c>
      <c r="B148" s="4" t="s">
        <v>298</v>
      </c>
    </row>
    <row r="149" spans="1:2" hidden="1" x14ac:dyDescent="0.3">
      <c r="A149" s="2">
        <f>COUNTIFS(Table1[relevant?],1,Table1[core file],Table6[[#This Row],[core file]])</f>
        <v>0</v>
      </c>
      <c r="B149" s="4" t="s">
        <v>306</v>
      </c>
    </row>
    <row r="150" spans="1:2" hidden="1" x14ac:dyDescent="0.3">
      <c r="A150" s="3">
        <f>COUNTIFS(Table1[relevant?],1,Table1[core file],Table6[[#This Row],[core file]])</f>
        <v>0</v>
      </c>
      <c r="B150" s="4" t="s">
        <v>307</v>
      </c>
    </row>
    <row r="151" spans="1:2" hidden="1" x14ac:dyDescent="0.3">
      <c r="A151" s="2">
        <f>COUNTIFS(Table1[relevant?],1,Table1[core file],Table6[[#This Row],[core file]])</f>
        <v>0</v>
      </c>
      <c r="B151" s="4" t="s">
        <v>312</v>
      </c>
    </row>
    <row r="152" spans="1:2" hidden="1" x14ac:dyDescent="0.3">
      <c r="A152" s="2">
        <f>COUNTIFS(Table1[relevant?],1,Table1[core file],Table6[[#This Row],[core file]])</f>
        <v>0</v>
      </c>
      <c r="B152" t="s">
        <v>313</v>
      </c>
    </row>
    <row r="153" spans="1:2" hidden="1" x14ac:dyDescent="0.3">
      <c r="A153" s="2">
        <f>COUNTIFS(Table1[relevant?],1,Table1[core file],Table6[[#This Row],[core file]])</f>
        <v>0</v>
      </c>
      <c r="B153" t="s">
        <v>314</v>
      </c>
    </row>
    <row r="154" spans="1:2" x14ac:dyDescent="0.3">
      <c r="A154" s="2"/>
      <c r="B154" s="4"/>
    </row>
    <row r="1048499" spans="1:2" x14ac:dyDescent="0.3">
      <c r="A1048499" s="5"/>
      <c r="B1048499" s="1"/>
    </row>
    <row r="1048500" spans="1:2" x14ac:dyDescent="0.3">
      <c r="A1048500" s="2"/>
      <c r="B1048500" s="4"/>
    </row>
    <row r="1048501" spans="1:2" x14ac:dyDescent="0.3">
      <c r="A1048501" s="2"/>
      <c r="B1048501" s="4"/>
    </row>
    <row r="1048502" spans="1:2" x14ac:dyDescent="0.3">
      <c r="A1048502" s="2"/>
      <c r="B1048502" s="4"/>
    </row>
    <row r="1048503" spans="1:2" x14ac:dyDescent="0.3">
      <c r="A1048503" s="2"/>
      <c r="B1048503" s="4"/>
    </row>
    <row r="1048504" spans="1:2" x14ac:dyDescent="0.3">
      <c r="A1048504" s="2"/>
      <c r="B1048504" s="4"/>
    </row>
    <row r="1048505" spans="1:2" x14ac:dyDescent="0.3">
      <c r="A1048505" s="2"/>
      <c r="B1048505" s="4"/>
    </row>
    <row r="1048506" spans="1:2" x14ac:dyDescent="0.3">
      <c r="A1048506" s="2"/>
      <c r="B1048506" s="4"/>
    </row>
    <row r="1048507" spans="1:2" x14ac:dyDescent="0.3">
      <c r="A1048507" s="2"/>
      <c r="B1048507" s="4"/>
    </row>
    <row r="1048508" spans="1:2" x14ac:dyDescent="0.3">
      <c r="A1048508" s="2"/>
      <c r="B1048508" s="4"/>
    </row>
    <row r="1048509" spans="1:2" x14ac:dyDescent="0.3">
      <c r="A1048509" s="2"/>
      <c r="B1048509" s="4"/>
    </row>
    <row r="1048510" spans="1:2" x14ac:dyDescent="0.3">
      <c r="A1048510" s="2"/>
      <c r="B1048510" s="4"/>
    </row>
    <row r="1048511" spans="1:2" x14ac:dyDescent="0.3">
      <c r="A1048511" s="2"/>
      <c r="B1048511" s="4"/>
    </row>
    <row r="1048512" spans="1:2" x14ac:dyDescent="0.3">
      <c r="A1048512" s="2"/>
      <c r="B1048512" s="4"/>
    </row>
    <row r="1048513" spans="1:2" x14ac:dyDescent="0.3">
      <c r="A1048513" s="2"/>
      <c r="B1048513" s="4"/>
    </row>
    <row r="1048514" spans="1:2" x14ac:dyDescent="0.3">
      <c r="A1048514" s="2"/>
      <c r="B1048514" s="4"/>
    </row>
    <row r="1048515" spans="1:2" x14ac:dyDescent="0.3">
      <c r="A1048515" s="2"/>
      <c r="B1048515" s="4"/>
    </row>
    <row r="1048516" spans="1:2" x14ac:dyDescent="0.3">
      <c r="A1048516" s="2"/>
      <c r="B1048516" s="4"/>
    </row>
    <row r="1048517" spans="1:2" x14ac:dyDescent="0.3">
      <c r="A1048517" s="2"/>
      <c r="B1048517" s="4"/>
    </row>
    <row r="1048518" spans="1:2" x14ac:dyDescent="0.3">
      <c r="A1048518" s="2"/>
      <c r="B1048518" s="4"/>
    </row>
    <row r="1048519" spans="1:2" x14ac:dyDescent="0.3">
      <c r="A1048519" s="2"/>
      <c r="B1048519" s="4"/>
    </row>
    <row r="1048520" spans="1:2" x14ac:dyDescent="0.3">
      <c r="A1048520" s="2"/>
      <c r="B1048520" s="4"/>
    </row>
    <row r="1048521" spans="1:2" x14ac:dyDescent="0.3">
      <c r="A1048521" s="3"/>
      <c r="B1048521" s="4"/>
    </row>
    <row r="1048522" spans="1:2" x14ac:dyDescent="0.3">
      <c r="A1048522" s="2"/>
      <c r="B1048522" s="4"/>
    </row>
    <row r="1048523" spans="1:2" x14ac:dyDescent="0.3">
      <c r="A1048523" s="5"/>
      <c r="B1048523" s="1"/>
    </row>
    <row r="1048524" spans="1:2" x14ac:dyDescent="0.3">
      <c r="A1048524" s="2"/>
      <c r="B1048524" s="4"/>
    </row>
    <row r="1048525" spans="1:2" x14ac:dyDescent="0.3">
      <c r="A1048525" s="2"/>
      <c r="B1048525" s="4"/>
    </row>
    <row r="1048526" spans="1:2" x14ac:dyDescent="0.3">
      <c r="A1048526" s="2"/>
      <c r="B1048526" s="4"/>
    </row>
    <row r="1048527" spans="1:2" x14ac:dyDescent="0.3">
      <c r="A1048527" s="2"/>
      <c r="B1048527" s="4"/>
    </row>
    <row r="1048528" spans="1:2" x14ac:dyDescent="0.3">
      <c r="A1048528" s="2"/>
      <c r="B1048528" s="4"/>
    </row>
    <row r="1048529" spans="1:2" x14ac:dyDescent="0.3">
      <c r="A1048529" s="3"/>
      <c r="B1048529" s="4"/>
    </row>
    <row r="1048530" spans="1:2" x14ac:dyDescent="0.3">
      <c r="A1048530" s="2"/>
      <c r="B1048530" s="4"/>
    </row>
    <row r="1048531" spans="1:2" x14ac:dyDescent="0.3">
      <c r="A1048531" s="5"/>
      <c r="B1048531" s="1"/>
    </row>
    <row r="1048532" spans="1:2" x14ac:dyDescent="0.3">
      <c r="A1048532" s="2"/>
      <c r="B1048532" s="4"/>
    </row>
    <row r="1048533" spans="1:2" x14ac:dyDescent="0.3">
      <c r="A1048533" s="2"/>
      <c r="B1048533" s="4"/>
    </row>
    <row r="1048534" spans="1:2" x14ac:dyDescent="0.3">
      <c r="A1048534" s="2"/>
      <c r="B1048534" s="4"/>
    </row>
    <row r="1048535" spans="1:2" x14ac:dyDescent="0.3">
      <c r="A1048535" s="2"/>
      <c r="B1048535" s="4"/>
    </row>
    <row r="1048536" spans="1:2" x14ac:dyDescent="0.3">
      <c r="A1048536" s="2"/>
      <c r="B1048536" s="4"/>
    </row>
    <row r="1048537" spans="1:2" x14ac:dyDescent="0.3">
      <c r="A1048537" s="5"/>
      <c r="B1048537" s="1"/>
    </row>
    <row r="1048538" spans="1:2" x14ac:dyDescent="0.3">
      <c r="A1048538" s="2"/>
      <c r="B1048538" s="4"/>
    </row>
    <row r="1048539" spans="1:2" x14ac:dyDescent="0.3">
      <c r="A1048539" s="2"/>
      <c r="B1048539" s="4"/>
    </row>
    <row r="1048540" spans="1:2" x14ac:dyDescent="0.3">
      <c r="A1048540" s="2"/>
      <c r="B1048540" s="4"/>
    </row>
    <row r="1048541" spans="1:2" x14ac:dyDescent="0.3">
      <c r="A1048541" s="2"/>
      <c r="B1048541" s="4"/>
    </row>
    <row r="1048542" spans="1:2" x14ac:dyDescent="0.3">
      <c r="A1048542" s="2"/>
      <c r="B1048542" s="4"/>
    </row>
    <row r="1048543" spans="1:2" x14ac:dyDescent="0.3">
      <c r="A1048543" s="2"/>
      <c r="B1048543" s="4"/>
    </row>
    <row r="1048544" spans="1:2" x14ac:dyDescent="0.3">
      <c r="A1048544" s="2"/>
      <c r="B1048544" s="4"/>
    </row>
    <row r="1048545" spans="1:2" x14ac:dyDescent="0.3">
      <c r="A1048545" s="2"/>
      <c r="B1048545" s="4"/>
    </row>
    <row r="1048546" spans="1:2" x14ac:dyDescent="0.3">
      <c r="A1048546" s="2"/>
      <c r="B1048546" s="4"/>
    </row>
    <row r="1048547" spans="1:2" x14ac:dyDescent="0.3">
      <c r="A1048547" s="2"/>
      <c r="B1048547" s="4"/>
    </row>
    <row r="1048548" spans="1:2" x14ac:dyDescent="0.3">
      <c r="A1048548" s="2"/>
      <c r="B1048548" s="4"/>
    </row>
    <row r="1048549" spans="1:2" x14ac:dyDescent="0.3">
      <c r="A1048549" s="2"/>
      <c r="B1048549" s="4"/>
    </row>
    <row r="1048550" spans="1:2" x14ac:dyDescent="0.3">
      <c r="A1048550" s="2"/>
      <c r="B1048550" s="4"/>
    </row>
    <row r="1048551" spans="1:2" x14ac:dyDescent="0.3">
      <c r="A1048551" s="2"/>
      <c r="B1048551" s="4"/>
    </row>
    <row r="1048552" spans="1:2" x14ac:dyDescent="0.3">
      <c r="A1048552" s="2"/>
      <c r="B1048552" s="4"/>
    </row>
    <row r="1048553" spans="1:2" x14ac:dyDescent="0.3">
      <c r="A1048553" s="2"/>
      <c r="B1048553" s="4"/>
    </row>
    <row r="1048554" spans="1:2" x14ac:dyDescent="0.3">
      <c r="A1048554" s="2"/>
      <c r="B1048554" s="4"/>
    </row>
    <row r="1048555" spans="1:2" x14ac:dyDescent="0.3">
      <c r="A1048555" s="2"/>
      <c r="B1048555" s="4"/>
    </row>
    <row r="1048556" spans="1:2" x14ac:dyDescent="0.3">
      <c r="A1048556" s="2"/>
      <c r="B1048556" s="4"/>
    </row>
    <row r="1048557" spans="1:2" x14ac:dyDescent="0.3">
      <c r="A1048557" s="2"/>
      <c r="B1048557" s="4"/>
    </row>
    <row r="1048558" spans="1:2" x14ac:dyDescent="0.3">
      <c r="A1048558" s="2"/>
      <c r="B1048558" s="4"/>
    </row>
    <row r="1048559" spans="1:2" x14ac:dyDescent="0.3">
      <c r="A1048559" s="2"/>
      <c r="B1048559" s="4"/>
    </row>
    <row r="1048560" spans="1:2" x14ac:dyDescent="0.3">
      <c r="A1048560" s="2"/>
      <c r="B1048560" s="4"/>
    </row>
    <row r="1048561" spans="1:2" x14ac:dyDescent="0.3">
      <c r="A1048561" s="2"/>
      <c r="B1048561" s="4"/>
    </row>
    <row r="1048562" spans="1:2" x14ac:dyDescent="0.3">
      <c r="A1048562" s="2"/>
      <c r="B1048562" s="4"/>
    </row>
    <row r="1048563" spans="1:2" x14ac:dyDescent="0.3">
      <c r="A1048563" s="2"/>
      <c r="B1048563" s="4"/>
    </row>
    <row r="1048564" spans="1:2" x14ac:dyDescent="0.3">
      <c r="A1048564" s="2"/>
      <c r="B1048564" s="4"/>
    </row>
    <row r="1048565" spans="1:2" x14ac:dyDescent="0.3">
      <c r="A1048565" s="2"/>
      <c r="B1048565" s="4"/>
    </row>
    <row r="1048566" spans="1:2" x14ac:dyDescent="0.3">
      <c r="A1048566" s="2"/>
      <c r="B1048566" s="4"/>
    </row>
    <row r="1048567" spans="1:2" x14ac:dyDescent="0.3">
      <c r="A1048567" s="2"/>
      <c r="B1048567" s="4"/>
    </row>
    <row r="1048568" spans="1:2" x14ac:dyDescent="0.3">
      <c r="A1048568" s="2"/>
      <c r="B1048568" s="4"/>
    </row>
    <row r="1048569" spans="1:2" x14ac:dyDescent="0.3">
      <c r="A1048569" s="2"/>
      <c r="B1048569" s="4"/>
    </row>
    <row r="1048570" spans="1:2" x14ac:dyDescent="0.3">
      <c r="A1048570" s="2"/>
      <c r="B1048570" s="4"/>
    </row>
    <row r="1048571" spans="1:2" x14ac:dyDescent="0.3">
      <c r="A1048571" s="2"/>
      <c r="B1048571" s="4"/>
    </row>
    <row r="1048572" spans="1:2" x14ac:dyDescent="0.3">
      <c r="A1048572" s="2"/>
      <c r="B1048572" s="4"/>
    </row>
    <row r="1048573" spans="1:2" x14ac:dyDescent="0.3">
      <c r="A1048573" s="2"/>
      <c r="B1048573" s="4"/>
    </row>
    <row r="1048574" spans="1:2" x14ac:dyDescent="0.3">
      <c r="A1048574" s="2"/>
      <c r="B1048574" s="4"/>
    </row>
  </sheetData>
  <mergeCells count="1">
    <mergeCell ref="A1:B1"/>
  </mergeCells>
  <pageMargins left="0.7" right="0.7" top="0.75" bottom="0.75" header="0.3" footer="0.3"/>
  <tableParts count="3">
    <tablePart r:id="rId1"/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8E9AF-61DA-4E7E-A23C-A2CAEFFBCC94}">
  <dimension ref="B1:J9"/>
  <sheetViews>
    <sheetView workbookViewId="0">
      <selection activeCell="C2" sqref="C2"/>
    </sheetView>
  </sheetViews>
  <sheetFormatPr defaultRowHeight="14.4" x14ac:dyDescent="0.3"/>
  <cols>
    <col min="2" max="2" width="9.33203125" customWidth="1"/>
    <col min="9" max="10" width="21.109375" customWidth="1"/>
  </cols>
  <sheetData>
    <row r="1" spans="2:10" ht="15" thickBot="1" x14ac:dyDescent="0.35"/>
    <row r="2" spans="2:10" ht="15" thickBot="1" x14ac:dyDescent="0.35">
      <c r="B2" s="29" t="s">
        <v>379</v>
      </c>
      <c r="C2" s="30" t="s">
        <v>381</v>
      </c>
      <c r="D2" s="30"/>
      <c r="E2" s="30"/>
      <c r="F2" s="30"/>
      <c r="G2" s="22"/>
      <c r="I2" s="21" t="s">
        <v>386</v>
      </c>
      <c r="J2" s="21" t="s">
        <v>388</v>
      </c>
    </row>
    <row r="3" spans="2:10" ht="15" thickBot="1" x14ac:dyDescent="0.35">
      <c r="I3" s="23" t="s">
        <v>387</v>
      </c>
      <c r="J3" s="23" t="s">
        <v>327</v>
      </c>
    </row>
    <row r="4" spans="2:10" ht="15" thickBot="1" x14ac:dyDescent="0.35">
      <c r="B4" s="21" t="s">
        <v>383</v>
      </c>
      <c r="C4" s="25">
        <f>Table1[[#Totals],[relevant?]]</f>
        <v>143</v>
      </c>
      <c r="I4" s="23" t="s">
        <v>332</v>
      </c>
      <c r="J4" s="23" t="s">
        <v>328</v>
      </c>
    </row>
    <row r="5" spans="2:10" x14ac:dyDescent="0.3">
      <c r="B5" s="23" t="s">
        <v>389</v>
      </c>
      <c r="C5" s="26">
        <f>'By type'!A5</f>
        <v>21</v>
      </c>
      <c r="I5" s="23" t="s">
        <v>377</v>
      </c>
      <c r="J5" s="23" t="s">
        <v>329</v>
      </c>
    </row>
    <row r="6" spans="2:10" x14ac:dyDescent="0.3">
      <c r="B6" s="23" t="s">
        <v>390</v>
      </c>
      <c r="C6" s="26">
        <f>'By type'!A4</f>
        <v>94</v>
      </c>
      <c r="I6" s="23"/>
      <c r="J6" s="23" t="s">
        <v>337</v>
      </c>
    </row>
    <row r="7" spans="2:10" ht="15" thickBot="1" x14ac:dyDescent="0.35">
      <c r="B7" s="23" t="s">
        <v>391</v>
      </c>
      <c r="C7" s="26">
        <f>'By type'!A7</f>
        <v>9</v>
      </c>
      <c r="I7" s="24"/>
      <c r="J7" s="24" t="s">
        <v>350</v>
      </c>
    </row>
    <row r="8" spans="2:10" x14ac:dyDescent="0.3">
      <c r="B8" s="23" t="s">
        <v>392</v>
      </c>
      <c r="C8" s="26">
        <f>'By type'!A6</f>
        <v>15</v>
      </c>
    </row>
    <row r="9" spans="2:10" ht="15" thickBot="1" x14ac:dyDescent="0.35">
      <c r="B9" s="24" t="s">
        <v>393</v>
      </c>
      <c r="C9" s="27">
        <f>'By type'!A8</f>
        <v>4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15553B7-01EF-4488-9DB9-50E5D3D43BBE}">
          <x14:formula1>
            <xm:f>internal!$B$2:$B$4</xm:f>
          </x14:formula1>
          <xm:sqref>C2:C3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3A9DB-FD5C-4D79-A143-655EB560DF9B}">
  <dimension ref="B2:C6"/>
  <sheetViews>
    <sheetView workbookViewId="0">
      <selection activeCell="C6" sqref="C6"/>
    </sheetView>
  </sheetViews>
  <sheetFormatPr defaultRowHeight="14.4" x14ac:dyDescent="0.3"/>
  <sheetData>
    <row r="2" spans="2:3" x14ac:dyDescent="0.3">
      <c r="B2" t="s">
        <v>396</v>
      </c>
    </row>
    <row r="3" spans="2:3" x14ac:dyDescent="0.3">
      <c r="B3" t="s">
        <v>380</v>
      </c>
    </row>
    <row r="4" spans="2:3" x14ac:dyDescent="0.3">
      <c r="B4" t="s">
        <v>381</v>
      </c>
    </row>
    <row r="6" spans="2:3" x14ac:dyDescent="0.3">
      <c r="B6" t="s">
        <v>382</v>
      </c>
      <c r="C6">
        <f>IF(Settings!C2=B2,1,IF(Settings!C2=B3,2,IF(Settings!C2=B4,3)))</f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Table</vt:lpstr>
      <vt:lpstr>By type</vt:lpstr>
      <vt:lpstr>By file</vt:lpstr>
      <vt:lpstr>Settings</vt:lpstr>
      <vt:lpstr>internal</vt:lpstr>
      <vt:lpstr>relevance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Halskov</dc:creator>
  <cp:lastModifiedBy>Sebastian Halskov</cp:lastModifiedBy>
  <dcterms:created xsi:type="dcterms:W3CDTF">2022-08-04T19:53:32Z</dcterms:created>
  <dcterms:modified xsi:type="dcterms:W3CDTF">2022-08-08T10:57:17Z</dcterms:modified>
</cp:coreProperties>
</file>